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Andy\Desktop\RSV Sonthofen\Rennprotokolle\Vorlagen\"/>
    </mc:Choice>
  </mc:AlternateContent>
  <xr:revisionPtr revIDLastSave="0" documentId="13_ncr:1_{6C5E87A9-715D-4A65-889C-7BF6A9536CAA}" xr6:coauthVersionLast="47" xr6:coauthVersionMax="47" xr10:uidLastSave="{00000000-0000-0000-0000-000000000000}"/>
  <bookViews>
    <workbookView xWindow="-108" yWindow="-108" windowWidth="24792" windowHeight="13440" xr2:uid="{00000000-000D-0000-FFFF-FFFF00000000}"/>
  </bookViews>
  <sheets>
    <sheet name="Rennprotokoll" sheetId="1" r:id="rId1"/>
    <sheet name="Informationen" sheetId="3" r:id="rId2"/>
    <sheet name="Einstellungen" sheetId="4" state="hidden" r:id="rId3"/>
  </sheets>
  <definedNames>
    <definedName name="Anzahl_Punktestufen">Rennprotokoll!$P$14</definedName>
    <definedName name="Anzahl_Tätigkeiten" comment="Gibt die Anzahl an erstattbaren Tätigkeiten aus.">Rennprotokoll!$P$7</definedName>
    <definedName name="Anzahl_Wettkampf" comment="Dieser Wert gibt die Anzahl der absolvierten Rennen in den Raddisziplinen in einer Saison wieder.">Rennprotokoll!$P$9</definedName>
    <definedName name="Betrag_pro_€" comment="Dieser Betrag wird für jeden weiteren Euro Startgeld überhalb des Erstattungsbetrags (für eine komplette Erstattung) fällig.">Einstellungen!#REF!</definedName>
    <definedName name="Disziplin" comment="Enthält alle Disziplinen, ob erstattungsfähg oder nicht.">Einstellungen!$A$3:$A$19</definedName>
    <definedName name="_xlnm.Print_Area" localSheetId="0">Rennprotokoll!$A$1:$P$44</definedName>
    <definedName name="Erstattungsbetrag" comment="Bis einschließlich diesem Betrag wird das komplette Startgeld für ein Rennen erstattet.">Einstellungen!$H$2</definedName>
    <definedName name="Erstattungsbetrag_Allgäu" comment="Bis einschließlich diesem Betrag wird das komplette Startgeld für ein Rennen im Allgäu bzw. in der näheren Umgebung erstattet.">Einstellungen!#REF!</definedName>
    <definedName name="Maximalbetrag" comment="Dieser Betrag wird maximal für einen Wettkampf erstattet.">Einstellungen!#REF!</definedName>
    <definedName name="Punktestufe_eins">Einstellungen!$M$6</definedName>
    <definedName name="Punktestufe_weitere">Einstellungen!$M$7</definedName>
    <definedName name="Rennen_Trikot" comment="Diese Anzahl an Rennen müssen für die Erstattung eines Kleidungsstückes absolviert werden.">Einstellungen!$M$2</definedName>
    <definedName name="Startgeld_Max" comment="Ab diesem Startgeld ist der Maximalbetrag für einen Wettkampf zu erstatten.">Einstellungen!#REF!</definedName>
    <definedName name="Startgeld_Max_Allgäu" comment="Ab diesem Startgeld ist der Maximalbetrag für einen Wettkampf im Allgäu bzw. in der näheren Umgebung zu erstatten.">Einstellungen!#REF!</definedName>
    <definedName name="Trikot_eins" comment="Diese Anzahl gibt die Anzahl an Rennen aus, welche für die Erstattung eines Kleidungsteils erforderlich ist.">Einstellungen!$M$3</definedName>
    <definedName name="Trikot_max" comment="Diese Anzahl gibt aus, ab wieviel Rennen man die maximale Anzahl an zu erstattenden Kleidungsteilen erreicht hat.">Einstellungen!$M$5</definedName>
    <definedName name="Trikot_Null" comment="Diese Anzahl ist aktuell ohne Bedeutung.">Einstellungen!$M$2</definedName>
    <definedName name="Trikot_zwei" comment="Diese Anzahl gibt die Anzahl an Rennen aus, welche für die Erstattung von zwei Trikoteilen erforderlich ist.">Einstellungen!$M$4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1" l="1"/>
  <c r="P9" i="1" s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P14" i="1" l="1"/>
  <c r="P16" i="1" s="1"/>
  <c r="J21" i="1"/>
  <c r="I8" i="1"/>
  <c r="I9" i="1"/>
  <c r="I10" i="1"/>
  <c r="I11" i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7" i="1"/>
  <c r="B14" i="4" l="1"/>
  <c r="P21" i="1" l="1"/>
  <c r="B3" i="4" l="1"/>
  <c r="B15" i="4" l="1"/>
  <c r="B13" i="4"/>
  <c r="B6" i="4"/>
  <c r="B7" i="4"/>
  <c r="B8" i="4"/>
  <c r="B9" i="4"/>
  <c r="B10" i="4"/>
  <c r="H9" i="1" s="1"/>
  <c r="B11" i="4"/>
  <c r="B12" i="4"/>
  <c r="B4" i="4"/>
  <c r="H11" i="1" s="1"/>
  <c r="J11" i="1" s="1"/>
  <c r="B5" i="4"/>
  <c r="H8" i="1" l="1"/>
  <c r="J8" i="1" s="1"/>
  <c r="H10" i="1"/>
  <c r="H7" i="1"/>
  <c r="J9" i="1"/>
  <c r="J10" i="1" l="1"/>
  <c r="J7" i="1"/>
  <c r="P23" i="1" l="1"/>
</calcChain>
</file>

<file path=xl/sharedStrings.xml><?xml version="1.0" encoding="utf-8"?>
<sst xmlns="http://schemas.openxmlformats.org/spreadsheetml/2006/main" count="111" uniqueCount="97">
  <si>
    <t>Datum</t>
  </si>
  <si>
    <t>Ort</t>
  </si>
  <si>
    <t>Startgeld</t>
  </si>
  <si>
    <t>[km]</t>
  </si>
  <si>
    <t>[hm]</t>
  </si>
  <si>
    <t>Summe Startgelder:</t>
  </si>
  <si>
    <t>Erstattung</t>
  </si>
  <si>
    <t>MTB Marathon</t>
  </si>
  <si>
    <t>Summe Erstattung:</t>
  </si>
  <si>
    <t>Name</t>
  </si>
  <si>
    <t>RR Rundstrecke</t>
  </si>
  <si>
    <t>RR Marathon</t>
  </si>
  <si>
    <t>RR Uphill</t>
  </si>
  <si>
    <t>RR Kriterium</t>
  </si>
  <si>
    <t>MTB XC</t>
  </si>
  <si>
    <t>MTB Uphill</t>
  </si>
  <si>
    <t>RR Zeitfahren</t>
  </si>
  <si>
    <t>Gesamt</t>
  </si>
  <si>
    <t>Triathlon</t>
  </si>
  <si>
    <t>Rennen werden erstattet</t>
  </si>
  <si>
    <t>Disziplin</t>
  </si>
  <si>
    <t>- - - - - - -</t>
  </si>
  <si>
    <t>Duathlon</t>
  </si>
  <si>
    <t>erstattungsfähig [j/n]</t>
  </si>
  <si>
    <t>Disziplinen</t>
  </si>
  <si>
    <t>Erstattungsbetrag</t>
  </si>
  <si>
    <t>Bekleidung</t>
  </si>
  <si>
    <t>leere Zeile</t>
  </si>
  <si>
    <t>Trennzeichen</t>
  </si>
  <si>
    <t>Fahrer:</t>
  </si>
  <si>
    <t>Summe Prämien:</t>
  </si>
  <si>
    <t>Summe, gesamt:</t>
  </si>
  <si>
    <t xml:space="preserve">        €</t>
  </si>
  <si>
    <t>(Datum)</t>
  </si>
  <si>
    <t>(Unterschrift Empfänger)</t>
  </si>
  <si>
    <r>
      <t>Hiermit bestätige ich, den oben genannten Betrag ("</t>
    </r>
    <r>
      <rPr>
        <sz val="11"/>
        <color theme="1"/>
        <rFont val="Calibri Light"/>
        <family val="2"/>
        <scheme val="major"/>
      </rPr>
      <t>Summe, gesamt</t>
    </r>
    <r>
      <rPr>
        <i/>
        <sz val="11"/>
        <color theme="1"/>
        <rFont val="Calibri Light"/>
        <family val="2"/>
        <scheme val="major"/>
      </rPr>
      <t>") erhalten zu haben.</t>
    </r>
  </si>
  <si>
    <t>Informationen</t>
  </si>
  <si>
    <t>0 - 15 €</t>
  </si>
  <si>
    <t>komplettes Startgeld</t>
  </si>
  <si>
    <t>Eingabe</t>
  </si>
  <si>
    <r>
      <t>Die Spalte "</t>
    </r>
    <r>
      <rPr>
        <b/>
        <sz val="12"/>
        <color theme="1"/>
        <rFont val="Calibri"/>
        <family val="2"/>
        <scheme val="minor"/>
      </rPr>
      <t>Erstattung</t>
    </r>
    <r>
      <rPr>
        <sz val="12"/>
        <color theme="1"/>
        <rFont val="Calibri"/>
        <family val="2"/>
        <scheme val="minor"/>
      </rPr>
      <t>" wird automatisch befüllt.</t>
    </r>
  </si>
  <si>
    <t>Sonstiges</t>
  </si>
  <si>
    <t>Rudi Radprofi</t>
  </si>
  <si>
    <r>
      <t>Im Dropdown-Menü bei "</t>
    </r>
    <r>
      <rPr>
        <b/>
        <sz val="12"/>
        <color theme="1"/>
        <rFont val="Calibri"/>
        <family val="2"/>
        <scheme val="minor"/>
      </rPr>
      <t>Disziplin</t>
    </r>
    <r>
      <rPr>
        <sz val="12"/>
        <color theme="1"/>
        <rFont val="Calibri"/>
        <family val="2"/>
        <scheme val="minor"/>
      </rPr>
      <t>" ist eine passende Disziplin auszuwählen (Spalte E).</t>
    </r>
  </si>
  <si>
    <r>
      <t xml:space="preserve">Der </t>
    </r>
    <r>
      <rPr>
        <b/>
        <sz val="12"/>
        <color theme="1"/>
        <rFont val="Calibri"/>
        <family val="2"/>
        <scheme val="minor"/>
      </rPr>
      <t>Name</t>
    </r>
    <r>
      <rPr>
        <sz val="12"/>
        <color theme="1"/>
        <rFont val="Calibri"/>
        <family val="2"/>
        <scheme val="minor"/>
      </rPr>
      <t xml:space="preserve"> ist oben neben "Fahrer:" einzutragen (Zelle O1).</t>
    </r>
  </si>
  <si>
    <t>1. Teamwertung</t>
  </si>
  <si>
    <t>Ganzweitwegistan</t>
  </si>
  <si>
    <t>Tour de Col Vélo</t>
  </si>
  <si>
    <t>Dahuimumseck</t>
  </si>
  <si>
    <t>22. Hennabrupfa-Rennen</t>
  </si>
  <si>
    <t>5. Vereinsrennen</t>
  </si>
  <si>
    <r>
      <t xml:space="preserve">Zur </t>
    </r>
    <r>
      <rPr>
        <b/>
        <sz val="12"/>
        <color theme="1"/>
        <rFont val="Calibri"/>
        <family val="2"/>
        <scheme val="minor"/>
      </rPr>
      <t>Veranschaulichung</t>
    </r>
    <r>
      <rPr>
        <sz val="12"/>
        <color theme="1"/>
        <rFont val="Calibri"/>
        <family val="2"/>
        <scheme val="minor"/>
      </rPr>
      <t xml:space="preserve"> sind bereits ein paar Rennen eingetragen. Diese Eintragungen bitte löschen.</t>
    </r>
  </si>
  <si>
    <r>
      <t xml:space="preserve">Für die Erstattung des Startgeldes gilt folgendes </t>
    </r>
    <r>
      <rPr>
        <b/>
        <sz val="12"/>
        <color theme="1"/>
        <rFont val="Calibri"/>
        <family val="2"/>
        <scheme val="minor"/>
      </rPr>
      <t>Schema</t>
    </r>
    <r>
      <rPr>
        <sz val="12"/>
        <color theme="1"/>
        <rFont val="Calibri"/>
        <family val="2"/>
        <scheme val="minor"/>
      </rPr>
      <t>:</t>
    </r>
  </si>
  <si>
    <r>
      <t>Wird als Disziplin "</t>
    </r>
    <r>
      <rPr>
        <b/>
        <sz val="12"/>
        <color theme="1"/>
        <rFont val="Calibri"/>
        <family val="2"/>
        <scheme val="minor"/>
      </rPr>
      <t>Sonstiges</t>
    </r>
    <r>
      <rPr>
        <sz val="12"/>
        <color theme="1"/>
        <rFont val="Calibri"/>
        <family val="2"/>
        <scheme val="minor"/>
      </rPr>
      <t>" ausgewählt, so ist die Disziplin in Bemerkungen zu beschreiben.</t>
    </r>
  </si>
  <si>
    <t>Streckenposten</t>
  </si>
  <si>
    <t>Unterstützung wird honoriert</t>
  </si>
  <si>
    <t>ab 15 €</t>
  </si>
  <si>
    <t>Maximalbetrag von 15 €</t>
  </si>
  <si>
    <t>Rennprotokoll der Saison</t>
  </si>
  <si>
    <r>
      <t xml:space="preserve">Das aktuelle </t>
    </r>
    <r>
      <rPr>
        <b/>
        <sz val="12"/>
        <color theme="1"/>
        <rFont val="Calibri"/>
        <family val="2"/>
        <scheme val="minor"/>
      </rPr>
      <t>Jahr</t>
    </r>
    <r>
      <rPr>
        <sz val="12"/>
        <color theme="1"/>
        <rFont val="Calibri"/>
        <family val="2"/>
        <scheme val="minor"/>
      </rPr>
      <t xml:space="preserve"> ist oben neben "Rennprotokoll der Saison" einzutragen (Zelle F1).</t>
    </r>
  </si>
  <si>
    <t>Rohr</t>
  </si>
  <si>
    <t>Sonthofen</t>
  </si>
  <si>
    <t>Helfertätigkeit</t>
  </si>
  <si>
    <t>9. Brandl-Rennen</t>
  </si>
  <si>
    <t>passives Mitglied</t>
  </si>
  <si>
    <t>Erstattung Startgeld</t>
  </si>
  <si>
    <t>Erstattung Bekleidung</t>
  </si>
  <si>
    <r>
      <rPr>
        <b/>
        <sz val="12"/>
        <color theme="1"/>
        <rFont val="Calibri"/>
        <family val="2"/>
        <scheme val="minor"/>
      </rPr>
      <t>Abweichungen</t>
    </r>
    <r>
      <rPr>
        <sz val="12"/>
        <color theme="1"/>
        <rFont val="Calibri"/>
        <family val="2"/>
        <scheme val="minor"/>
      </rPr>
      <t xml:space="preserve"> von dieser Regelung </t>
    </r>
    <r>
      <rPr>
        <b/>
        <sz val="12"/>
        <color theme="1"/>
        <rFont val="Calibri"/>
        <family val="2"/>
        <scheme val="minor"/>
      </rPr>
      <t>sind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möglich</t>
    </r>
    <r>
      <rPr>
        <sz val="12"/>
        <color theme="1"/>
        <rFont val="Calibri"/>
        <family val="2"/>
        <scheme val="minor"/>
      </rPr>
      <t xml:space="preserve"> (z.Bsp. nach einer Erstausstattung mit Trikotsets). </t>
    </r>
  </si>
  <si>
    <t>aktuelle Anzahl an Kleidungsteilen:</t>
  </si>
  <si>
    <t>ein Kleidungsteil</t>
  </si>
  <si>
    <t>zwei Kleidungsteile</t>
  </si>
  <si>
    <t>maximale Anzahl Kleidungsteile</t>
  </si>
  <si>
    <r>
      <t xml:space="preserve">Die </t>
    </r>
    <r>
      <rPr>
        <b/>
        <sz val="12"/>
        <color theme="1"/>
        <rFont val="Calibri"/>
        <family val="2"/>
        <scheme val="minor"/>
      </rPr>
      <t>Erstattung</t>
    </r>
    <r>
      <rPr>
        <sz val="12"/>
        <color theme="1"/>
        <rFont val="Calibri"/>
        <family val="2"/>
        <scheme val="minor"/>
      </rPr>
      <t xml:space="preserve"> bezieht sich dabei nur auf </t>
    </r>
    <r>
      <rPr>
        <b/>
        <sz val="12"/>
        <color theme="1"/>
        <rFont val="Calibri"/>
        <family val="2"/>
        <scheme val="minor"/>
      </rPr>
      <t>größere Kleidungsstücke</t>
    </r>
    <r>
      <rPr>
        <sz val="12"/>
        <color theme="1"/>
        <rFont val="Calibri"/>
        <family val="2"/>
        <scheme val="minor"/>
      </rPr>
      <t xml:space="preserve"> wie Trikots, Westen, Jacken und Hosen. </t>
    </r>
    <r>
      <rPr>
        <b/>
        <sz val="12"/>
        <color theme="1"/>
        <rFont val="Calibri"/>
        <family val="2"/>
        <scheme val="minor"/>
      </rPr>
      <t>Kleinere Kleidunsgsteile</t>
    </r>
    <r>
      <rPr>
        <sz val="12"/>
        <color theme="1"/>
        <rFont val="Calibri"/>
        <family val="2"/>
        <scheme val="minor"/>
      </rPr>
      <t xml:space="preserve"> (wie z.Bsp. Socken, Handschuhe oder Arm- und Beinlinge) sind davon </t>
    </r>
    <r>
      <rPr>
        <b/>
        <sz val="12"/>
        <color theme="1"/>
        <rFont val="Calibri"/>
        <family val="2"/>
        <scheme val="minor"/>
      </rPr>
      <t>ausgenommen</t>
    </r>
    <r>
      <rPr>
        <sz val="12"/>
        <color theme="1"/>
        <rFont val="Calibri"/>
        <family val="2"/>
        <scheme val="minor"/>
      </rPr>
      <t>.</t>
    </r>
  </si>
  <si>
    <r>
      <t xml:space="preserve">Die Liste muss </t>
    </r>
    <r>
      <rPr>
        <b/>
        <sz val="12"/>
        <color theme="1"/>
        <rFont val="Calibri"/>
        <family val="2"/>
        <scheme val="minor"/>
      </rPr>
      <t>nicht unbedingt vollständig</t>
    </r>
    <r>
      <rPr>
        <sz val="12"/>
        <color theme="1"/>
        <rFont val="Calibri"/>
        <family val="2"/>
        <scheme val="minor"/>
      </rPr>
      <t xml:space="preserve"> ausgefüllt werden, wenn zum Beispiel die Altersklassenplatzierung oder die Streckenlänge uninteressant ist. Die </t>
    </r>
    <r>
      <rPr>
        <b/>
        <sz val="12"/>
        <color theme="1"/>
        <rFont val="Calibri"/>
        <family val="2"/>
        <scheme val="minor"/>
      </rPr>
      <t>optionalen Spalten</t>
    </r>
    <r>
      <rPr>
        <sz val="12"/>
        <color theme="1"/>
        <rFont val="Calibri"/>
        <family val="2"/>
        <scheme val="minor"/>
      </rPr>
      <t xml:space="preserve"> sind mit "</t>
    </r>
    <r>
      <rPr>
        <b/>
        <sz val="12"/>
        <color theme="1"/>
        <rFont val="Calibri"/>
        <family val="2"/>
        <scheme val="minor"/>
      </rPr>
      <t>[...]</t>
    </r>
    <r>
      <rPr>
        <sz val="12"/>
        <color theme="1"/>
        <rFont val="Calibri"/>
        <family val="2"/>
        <scheme val="minor"/>
      </rPr>
      <t>" gekennzeichnet.</t>
    </r>
  </si>
  <si>
    <t>[AK]</t>
  </si>
  <si>
    <t>[Bemerkung]</t>
  </si>
  <si>
    <t>Rennbericht geschrieben</t>
  </si>
  <si>
    <t>Prämie</t>
  </si>
  <si>
    <r>
      <t xml:space="preserve">Das Protokoll ist als </t>
    </r>
    <r>
      <rPr>
        <b/>
        <sz val="12"/>
        <color theme="1"/>
        <rFont val="Calibri"/>
        <family val="2"/>
        <scheme val="minor"/>
      </rPr>
      <t>PDF</t>
    </r>
    <r>
      <rPr>
        <sz val="12"/>
        <color theme="1"/>
        <rFont val="Calibri"/>
        <family val="2"/>
        <scheme val="minor"/>
      </rPr>
      <t xml:space="preserve"> bis zum </t>
    </r>
    <r>
      <rPr>
        <b/>
        <sz val="12"/>
        <color theme="1"/>
        <rFont val="Calibri"/>
        <family val="2"/>
        <scheme val="minor"/>
      </rPr>
      <t>Stichtag</t>
    </r>
    <r>
      <rPr>
        <sz val="12"/>
        <color theme="1"/>
        <rFont val="Calibri"/>
        <family val="2"/>
        <scheme val="minor"/>
      </rPr>
      <t xml:space="preserve"> einzureichen, welcher separat bekannt gegeben wird. Bei </t>
    </r>
    <r>
      <rPr>
        <b/>
        <sz val="12"/>
        <color theme="1"/>
        <rFont val="Calibri"/>
        <family val="2"/>
        <scheme val="minor"/>
      </rPr>
      <t>späterem Einreichen</t>
    </r>
    <r>
      <rPr>
        <sz val="12"/>
        <color theme="1"/>
        <rFont val="Calibri"/>
        <family val="2"/>
        <scheme val="minor"/>
      </rPr>
      <t xml:space="preserve"> des Protokolls, beträgt die Erstattung nur </t>
    </r>
    <r>
      <rPr>
        <b/>
        <sz val="12"/>
        <color theme="1"/>
        <rFont val="Calibri"/>
        <family val="2"/>
        <scheme val="minor"/>
      </rPr>
      <t>maximal 50%</t>
    </r>
    <r>
      <rPr>
        <sz val="12"/>
        <color theme="1"/>
        <rFont val="Calibri"/>
        <family val="2"/>
        <scheme val="minor"/>
      </rPr>
      <t>.</t>
    </r>
  </si>
  <si>
    <t>Jugendarbeit</t>
  </si>
  <si>
    <t>davon Wettkämpfe:</t>
  </si>
  <si>
    <t>2. Allgäu Tour - Kriterium</t>
  </si>
  <si>
    <t>Ausfahrt Jugend</t>
  </si>
  <si>
    <t>Rettenberg</t>
  </si>
  <si>
    <r>
      <t xml:space="preserve">Die Datei ist </t>
    </r>
    <r>
      <rPr>
        <b/>
        <sz val="12"/>
        <color theme="1"/>
        <rFont val="Calibri"/>
        <family val="2"/>
        <scheme val="minor"/>
      </rPr>
      <t xml:space="preserve">eindeutig </t>
    </r>
    <r>
      <rPr>
        <sz val="12"/>
        <color theme="1"/>
        <rFont val="Calibri"/>
        <family val="2"/>
        <scheme val="minor"/>
      </rPr>
      <t xml:space="preserve">mit Name und Saison zu </t>
    </r>
    <r>
      <rPr>
        <b/>
        <sz val="12"/>
        <color theme="1"/>
        <rFont val="Calibri"/>
        <family val="2"/>
        <scheme val="minor"/>
      </rPr>
      <t>beschriften</t>
    </r>
    <r>
      <rPr>
        <sz val="12"/>
        <color theme="1"/>
        <rFont val="Calibri"/>
        <family val="2"/>
        <scheme val="minor"/>
      </rPr>
      <t xml:space="preserve"> (z.Bsp.: Rennprotokoll 2024 - Rudi Radprofi.pdf).</t>
    </r>
  </si>
  <si>
    <r>
      <t xml:space="preserve">Das Startgeld bei </t>
    </r>
    <r>
      <rPr>
        <b/>
        <sz val="12"/>
        <color theme="1"/>
        <rFont val="Calibri"/>
        <family val="2"/>
        <scheme val="minor"/>
      </rPr>
      <t>Etappenrennen</t>
    </r>
    <r>
      <rPr>
        <sz val="12"/>
        <color theme="1"/>
        <rFont val="Calibri"/>
        <family val="2"/>
        <scheme val="minor"/>
      </rPr>
      <t xml:space="preserve"> ist entsprechend der Anzahl der Etappen </t>
    </r>
    <r>
      <rPr>
        <b/>
        <sz val="12"/>
        <color theme="1"/>
        <rFont val="Calibri"/>
        <family val="2"/>
        <scheme val="minor"/>
      </rPr>
      <t>aufzuteilen</t>
    </r>
    <r>
      <rPr>
        <sz val="12"/>
        <color theme="1"/>
        <rFont val="Calibri"/>
        <family val="2"/>
        <scheme val="minor"/>
      </rPr>
      <t xml:space="preserve"> (z.Bsp.: 120€ Startgeld für zwei Etappen -&gt; 1. Etappe 60€, 2. Etappe 60€).</t>
    </r>
  </si>
  <si>
    <r>
      <t xml:space="preserve">Fahrer, die zu Jahresende unter den </t>
    </r>
    <r>
      <rPr>
        <b/>
        <sz val="12"/>
        <color theme="1"/>
        <rFont val="Calibri"/>
        <family val="2"/>
        <scheme val="minor"/>
      </rPr>
      <t>Top500</t>
    </r>
    <r>
      <rPr>
        <sz val="12"/>
        <color theme="1"/>
        <rFont val="Calibri"/>
        <family val="2"/>
        <scheme val="minor"/>
      </rPr>
      <t xml:space="preserve"> der auf rad-net.de veröffentlichten </t>
    </r>
    <r>
      <rPr>
        <b/>
        <sz val="12"/>
        <color theme="1"/>
        <rFont val="Calibri"/>
        <family val="2"/>
        <scheme val="minor"/>
      </rPr>
      <t>Rangliste</t>
    </r>
    <r>
      <rPr>
        <sz val="12"/>
        <color theme="1"/>
        <rFont val="Calibri"/>
        <family val="2"/>
        <scheme val="minor"/>
      </rPr>
      <t xml:space="preserve"> geführt werden, erhalten eine einmalige Prämie von </t>
    </r>
    <r>
      <rPr>
        <b/>
        <sz val="12"/>
        <color theme="1"/>
        <rFont val="Calibri"/>
        <family val="2"/>
        <scheme val="minor"/>
      </rPr>
      <t>100€</t>
    </r>
    <r>
      <rPr>
        <sz val="12"/>
        <color theme="1"/>
        <rFont val="Calibri"/>
        <family val="2"/>
        <scheme val="minor"/>
      </rPr>
      <t>.</t>
    </r>
  </si>
  <si>
    <r>
      <t>Die Teilnahme an/als</t>
    </r>
    <r>
      <rPr>
        <b/>
        <sz val="12"/>
        <color theme="1"/>
        <rFont val="Calibri"/>
        <family val="2"/>
        <scheme val="minor"/>
      </rPr>
      <t xml:space="preserve"> Vereinsrennen</t>
    </r>
    <r>
      <rPr>
        <sz val="12"/>
        <color theme="1"/>
        <rFont val="Calibri"/>
        <family val="2"/>
        <scheme val="minor"/>
      </rPr>
      <t xml:space="preserve">, </t>
    </r>
    <r>
      <rPr>
        <b/>
        <sz val="12"/>
        <color theme="1"/>
        <rFont val="Calibri"/>
        <family val="2"/>
        <scheme val="minor"/>
      </rPr>
      <t>Helfertätigkeiten/Streckenposten, angekündigte Vereinsausfahrten (&gt;= 5 Teilnehmern)</t>
    </r>
    <r>
      <rPr>
        <sz val="12"/>
        <color theme="1"/>
        <rFont val="Calibri"/>
        <family val="2"/>
        <scheme val="minor"/>
      </rPr>
      <t xml:space="preserve"> und </t>
    </r>
    <r>
      <rPr>
        <b/>
        <sz val="12"/>
        <color theme="1"/>
        <rFont val="Calibri"/>
        <family val="2"/>
        <scheme val="minor"/>
      </rPr>
      <t>Jugendarbeit (Training/Rennen)</t>
    </r>
    <r>
      <rPr>
        <sz val="12"/>
        <color theme="1"/>
        <rFont val="Calibri"/>
        <family val="2"/>
        <scheme val="minor"/>
      </rPr>
      <t xml:space="preserve"> wird hierbei auch honoriert.</t>
    </r>
  </si>
  <si>
    <r>
      <rPr>
        <b/>
        <sz val="12"/>
        <color theme="1"/>
        <rFont val="Calibri"/>
        <family val="2"/>
        <scheme val="minor"/>
      </rPr>
      <t>Vereinsrennen</t>
    </r>
    <r>
      <rPr>
        <sz val="12"/>
        <color theme="1"/>
        <rFont val="Calibri"/>
        <family val="2"/>
        <scheme val="minor"/>
      </rPr>
      <t xml:space="preserve">, </t>
    </r>
    <r>
      <rPr>
        <b/>
        <sz val="12"/>
        <color theme="1"/>
        <rFont val="Calibri"/>
        <family val="2"/>
        <scheme val="minor"/>
      </rPr>
      <t>Helfertätigkeiten/Streckenposten, Vereinsausfahrten</t>
    </r>
    <r>
      <rPr>
        <sz val="12"/>
        <color theme="1"/>
        <rFont val="Calibri"/>
        <family val="2"/>
        <scheme val="minor"/>
      </rPr>
      <t xml:space="preserve"> sowie </t>
    </r>
    <r>
      <rPr>
        <b/>
        <sz val="12"/>
        <color theme="1"/>
        <rFont val="Calibri"/>
        <family val="2"/>
        <scheme val="minor"/>
      </rPr>
      <t>Jugendarbeit (Training/Rennen)</t>
    </r>
    <r>
      <rPr>
        <sz val="12"/>
        <color theme="1"/>
        <rFont val="Calibri"/>
        <family val="2"/>
        <scheme val="minor"/>
      </rPr>
      <t xml:space="preserve"> sind wie normale Rennen einzutragen. Hierbei ist kein Startgeld (alternativ 0€) einzutragen.</t>
    </r>
  </si>
  <si>
    <t>Vereinsausfahrt</t>
  </si>
  <si>
    <r>
      <t xml:space="preserve">Für die </t>
    </r>
    <r>
      <rPr>
        <b/>
        <sz val="12"/>
        <color theme="1"/>
        <rFont val="Calibri"/>
        <family val="2"/>
        <scheme val="minor"/>
      </rPr>
      <t>Erstattung</t>
    </r>
    <r>
      <rPr>
        <sz val="12"/>
        <color theme="1"/>
        <rFont val="Calibri"/>
        <family val="2"/>
        <scheme val="minor"/>
      </rPr>
      <t xml:space="preserve"> von Kleidungsteilen wird ein Gegenwert von</t>
    </r>
    <r>
      <rPr>
        <b/>
        <sz val="12"/>
        <color theme="1"/>
        <rFont val="Calibri"/>
        <family val="2"/>
        <scheme val="minor"/>
      </rPr>
      <t xml:space="preserve"> 50€</t>
    </r>
    <r>
      <rPr>
        <sz val="12"/>
        <color theme="1"/>
        <rFont val="Calibri"/>
        <family val="2"/>
        <scheme val="minor"/>
      </rPr>
      <t xml:space="preserve"> festgelegt.</t>
    </r>
  </si>
  <si>
    <r>
      <t xml:space="preserve">Es werden für die </t>
    </r>
    <r>
      <rPr>
        <b/>
        <sz val="12"/>
        <color theme="1"/>
        <rFont val="Calibri"/>
        <family val="2"/>
        <scheme val="minor"/>
      </rPr>
      <t>Erstattung</t>
    </r>
    <r>
      <rPr>
        <sz val="12"/>
        <color theme="1"/>
        <rFont val="Calibri"/>
        <family val="2"/>
        <scheme val="minor"/>
      </rPr>
      <t xml:space="preserve"> der Bekleidung </t>
    </r>
    <r>
      <rPr>
        <b/>
        <sz val="12"/>
        <color theme="1"/>
        <rFont val="Calibri"/>
        <family val="2"/>
        <scheme val="minor"/>
      </rPr>
      <t>Punkte</t>
    </r>
    <r>
      <rPr>
        <sz val="12"/>
        <color theme="1"/>
        <rFont val="Calibri"/>
        <family val="2"/>
        <scheme val="minor"/>
      </rPr>
      <t xml:space="preserve"> verteilt. Der </t>
    </r>
    <r>
      <rPr>
        <b/>
        <sz val="12"/>
        <color theme="1"/>
        <rFont val="Calibri"/>
        <family val="2"/>
        <scheme val="minor"/>
      </rPr>
      <t>erste Schritt</t>
    </r>
    <r>
      <rPr>
        <sz val="12"/>
        <color theme="1"/>
        <rFont val="Calibri"/>
        <family val="2"/>
        <scheme val="minor"/>
      </rPr>
      <t xml:space="preserve"> ist bei </t>
    </r>
    <r>
      <rPr>
        <b/>
        <sz val="12"/>
        <color theme="1"/>
        <rFont val="Calibri"/>
        <family val="2"/>
        <scheme val="minor"/>
      </rPr>
      <t>10 erhaltenen Punkten</t>
    </r>
    <r>
      <rPr>
        <sz val="12"/>
        <color theme="1"/>
        <rFont val="Calibri"/>
        <family val="2"/>
        <scheme val="minor"/>
      </rPr>
      <t xml:space="preserve">. Danach geht es in </t>
    </r>
    <r>
      <rPr>
        <b/>
        <sz val="12"/>
        <color theme="1"/>
        <rFont val="Calibri"/>
        <family val="2"/>
        <scheme val="minor"/>
      </rPr>
      <t>5er-Schritten</t>
    </r>
    <r>
      <rPr>
        <sz val="12"/>
        <color theme="1"/>
        <rFont val="Calibri"/>
        <family val="2"/>
        <scheme val="minor"/>
      </rPr>
      <t xml:space="preserve"> weiter, wobei es </t>
    </r>
    <r>
      <rPr>
        <b/>
        <sz val="12"/>
        <color theme="1"/>
        <rFont val="Calibri"/>
        <family val="2"/>
        <scheme val="minor"/>
      </rPr>
      <t>keine maximale Anzahl</t>
    </r>
    <r>
      <rPr>
        <sz val="12"/>
        <color theme="1"/>
        <rFont val="Calibri"/>
        <family val="2"/>
        <scheme val="minor"/>
      </rPr>
      <t xml:space="preserve"> an erstattbaren Kleidungsteilen gibt.</t>
    </r>
  </si>
  <si>
    <r>
      <t xml:space="preserve">Es kann zudem </t>
    </r>
    <r>
      <rPr>
        <b/>
        <sz val="12"/>
        <color theme="1"/>
        <rFont val="Calibri"/>
        <family val="2"/>
        <scheme val="minor"/>
      </rPr>
      <t>maximal</t>
    </r>
    <r>
      <rPr>
        <sz val="12"/>
        <color theme="1"/>
        <rFont val="Calibri"/>
        <family val="2"/>
        <scheme val="minor"/>
      </rPr>
      <t xml:space="preserve"> nur der Gegenwert von so vielen Kleidungsteilen erstattet werden, welche auch </t>
    </r>
    <r>
      <rPr>
        <b/>
        <sz val="12"/>
        <color theme="1"/>
        <rFont val="Calibri"/>
        <family val="2"/>
        <scheme val="minor"/>
      </rPr>
      <t>tatsächlich zuvor bestellt</t>
    </r>
    <r>
      <rPr>
        <sz val="12"/>
        <color theme="1"/>
        <rFont val="Calibri"/>
        <family val="2"/>
        <scheme val="minor"/>
      </rPr>
      <t xml:space="preserve"> worden sind. (Bsp.: Ist nur ein Kleidungsteil bestellt worden, so ist dies auch bei einer theoretischen Erstattung laut Rennprotokoll von 2 Teilen nur der Gegenwert von 50€.)</t>
    </r>
  </si>
  <si>
    <t>Punkte bis nächstes Kleidungsteil:</t>
  </si>
  <si>
    <t>Punkte (Tätigk.), gesamt:</t>
  </si>
  <si>
    <t>erste Punktestufe</t>
  </si>
  <si>
    <t>weitere Punktestufen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</si>
</sst>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€&quot;;[Red]\-#,##0\ &quot;€&quot;"/>
    <numFmt numFmtId="164" formatCode="_-* #,##0.00\ _€_-;\-* #,##0.00\ _€_-;_-* &quot;-&quot;??\ _€_-;_-@_-"/>
    <numFmt numFmtId="165" formatCode="#,##0.00\ &quot;€&quot;"/>
    <numFmt numFmtId="166" formatCode="#,##0\ &quot;€&quot;"/>
    <numFmt numFmtId="167" formatCode="#&quot;.&quot;"/>
    <numFmt numFmtId="168" formatCode="dd/mm/"/>
    <numFmt numFmtId="169" formatCode="&quot;&gt;=&quot;\ 0"/>
  </numFmts>
  <fonts count="27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3"/>
      <color rgb="FF007A99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 Light"/>
      <family val="2"/>
      <scheme val="major"/>
    </font>
    <font>
      <sz val="18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i/>
      <sz val="9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8"/>
      <color rgb="FF007A99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7A99"/>
        <bgColor indexed="64"/>
      </patternFill>
    </fill>
    <fill>
      <patternFill patternType="solid">
        <fgColor rgb="FF709302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/>
      <right style="thick">
        <color rgb="FFC00000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rgb="FF70930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0000"/>
      </bottom>
      <diagonal/>
    </border>
    <border>
      <left style="thick">
        <color rgb="FFC00000"/>
      </left>
      <right/>
      <top/>
      <bottom style="thin">
        <color rgb="FFC00000"/>
      </bottom>
      <diagonal/>
    </border>
    <border>
      <left/>
      <right style="thick">
        <color rgb="FFC00000"/>
      </right>
      <top/>
      <bottom style="thin">
        <color rgb="FFC00000"/>
      </bottom>
      <diagonal/>
    </border>
    <border>
      <left/>
      <right style="thick">
        <color rgb="FF709302"/>
      </right>
      <top/>
      <bottom/>
      <diagonal/>
    </border>
    <border>
      <left style="thick">
        <color rgb="FF709302"/>
      </left>
      <right/>
      <top/>
      <bottom/>
      <diagonal/>
    </border>
    <border>
      <left style="thick">
        <color rgb="FF709302"/>
      </left>
      <right/>
      <top/>
      <bottom style="thick">
        <color rgb="FF709302"/>
      </bottom>
      <diagonal/>
    </border>
    <border>
      <left/>
      <right style="thick">
        <color rgb="FF709302"/>
      </right>
      <top style="thick">
        <color rgb="FF709302"/>
      </top>
      <bottom/>
      <diagonal/>
    </border>
    <border>
      <left style="thick">
        <color rgb="FF709302"/>
      </left>
      <right/>
      <top style="thick">
        <color rgb="FF709302"/>
      </top>
      <bottom/>
      <diagonal/>
    </border>
    <border>
      <left/>
      <right/>
      <top style="thick">
        <color rgb="FF709302"/>
      </top>
      <bottom/>
      <diagonal/>
    </border>
    <border>
      <left/>
      <right style="thick">
        <color rgb="FF709302"/>
      </right>
      <top/>
      <bottom style="thick">
        <color rgb="FF709302"/>
      </bottom>
      <diagonal/>
    </border>
    <border>
      <left/>
      <right/>
      <top style="thin">
        <color rgb="FF007A99"/>
      </top>
      <bottom/>
      <diagonal/>
    </border>
    <border>
      <left style="thick">
        <color rgb="FF007A99"/>
      </left>
      <right/>
      <top/>
      <bottom style="thick">
        <color rgb="FF007A99"/>
      </bottom>
      <diagonal/>
    </border>
    <border>
      <left/>
      <right/>
      <top/>
      <bottom style="thick">
        <color rgb="FF007A99"/>
      </bottom>
      <diagonal/>
    </border>
    <border>
      <left/>
      <right style="thick">
        <color rgb="FF007A99"/>
      </right>
      <top/>
      <bottom style="thick">
        <color rgb="FF007A99"/>
      </bottom>
      <diagonal/>
    </border>
    <border>
      <left style="thick">
        <color rgb="FF007A99"/>
      </left>
      <right/>
      <top style="thick">
        <color rgb="FF007A99"/>
      </top>
      <bottom/>
      <diagonal/>
    </border>
    <border>
      <left/>
      <right/>
      <top style="thick">
        <color rgb="FF007A99"/>
      </top>
      <bottom/>
      <diagonal/>
    </border>
    <border>
      <left/>
      <right style="thick">
        <color rgb="FF007A99"/>
      </right>
      <top style="thick">
        <color rgb="FF007A99"/>
      </top>
      <bottom/>
      <diagonal/>
    </border>
    <border>
      <left style="thick">
        <color rgb="FF709302"/>
      </left>
      <right/>
      <top style="thin">
        <color rgb="FF007A99"/>
      </top>
      <bottom/>
      <diagonal/>
    </border>
    <border>
      <left/>
      <right style="thick">
        <color rgb="FF709302"/>
      </right>
      <top style="thin">
        <color rgb="FF007A99"/>
      </top>
      <bottom/>
      <diagonal/>
    </border>
    <border>
      <left style="thick">
        <color rgb="FF007A99"/>
      </left>
      <right/>
      <top/>
      <bottom/>
      <diagonal/>
    </border>
    <border>
      <left style="thick">
        <color rgb="FF007A99"/>
      </left>
      <right/>
      <top/>
      <bottom style="thin">
        <color rgb="FF709302"/>
      </bottom>
      <diagonal/>
    </border>
    <border>
      <left/>
      <right/>
      <top/>
      <bottom style="thin">
        <color rgb="FF709302"/>
      </bottom>
      <diagonal/>
    </border>
    <border>
      <left/>
      <right style="thick">
        <color rgb="FF007A99"/>
      </right>
      <top/>
      <bottom/>
      <diagonal/>
    </border>
    <border>
      <left/>
      <right style="thick">
        <color rgb="FF007A99"/>
      </right>
      <top/>
      <bottom style="thin">
        <color rgb="FF70930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164" fontId="5" fillId="0" borderId="0" applyFont="0" applyFill="0" applyBorder="0" applyAlignment="0" applyProtection="0"/>
  </cellStyleXfs>
  <cellXfs count="166">
    <xf numFmtId="0" fontId="0" fillId="0" borderId="0" xfId="0"/>
    <xf numFmtId="165" fontId="0" fillId="0" borderId="0" xfId="0" applyNumberFormat="1" applyAlignment="1">
      <alignment horizontal="left"/>
    </xf>
    <xf numFmtId="49" fontId="0" fillId="3" borderId="14" xfId="0" applyNumberFormat="1" applyFill="1" applyBorder="1"/>
    <xf numFmtId="0" fontId="0" fillId="2" borderId="24" xfId="0" applyFill="1" applyBorder="1"/>
    <xf numFmtId="0" fontId="0" fillId="2" borderId="25" xfId="0" applyFill="1" applyBorder="1"/>
    <xf numFmtId="0" fontId="0" fillId="3" borderId="14" xfId="0" applyFill="1" applyBorder="1"/>
    <xf numFmtId="0" fontId="4" fillId="2" borderId="27" xfId="0" applyFont="1" applyFill="1" applyBorder="1" applyAlignment="1">
      <alignment horizontal="center"/>
    </xf>
    <xf numFmtId="1" fontId="0" fillId="3" borderId="21" xfId="0" applyNumberForma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3" fillId="3" borderId="31" xfId="0" quotePrefix="1" applyFont="1" applyFill="1" applyBorder="1"/>
    <xf numFmtId="0" fontId="0" fillId="2" borderId="16" xfId="0" applyFill="1" applyBorder="1"/>
    <xf numFmtId="0" fontId="9" fillId="2" borderId="32" xfId="0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vertical="center"/>
      <protection locked="0"/>
    </xf>
    <xf numFmtId="166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3" fontId="0" fillId="0" borderId="0" xfId="2" applyNumberFormat="1" applyFont="1" applyAlignment="1" applyProtection="1">
      <alignment horizontal="center" vertical="center"/>
      <protection locked="0"/>
    </xf>
    <xf numFmtId="167" fontId="0" fillId="0" borderId="0" xfId="0" applyNumberFormat="1" applyAlignment="1" applyProtection="1">
      <alignment horizontal="center" vertical="center"/>
      <protection locked="0"/>
    </xf>
    <xf numFmtId="3" fontId="0" fillId="0" borderId="0" xfId="2" applyNumberFormat="1" applyFont="1" applyFill="1" applyAlignment="1" applyProtection="1">
      <alignment horizontal="center" vertical="center"/>
      <protection locked="0"/>
    </xf>
    <xf numFmtId="166" fontId="0" fillId="0" borderId="0" xfId="0" applyNumberFormat="1" applyAlignment="1">
      <alignment horizontal="center" vertical="center"/>
    </xf>
    <xf numFmtId="166" fontId="10" fillId="0" borderId="0" xfId="0" applyNumberFormat="1" applyFont="1" applyAlignment="1">
      <alignment vertical="center"/>
    </xf>
    <xf numFmtId="166" fontId="13" fillId="0" borderId="0" xfId="0" applyNumberFormat="1" applyFont="1" applyAlignment="1">
      <alignment vertical="center"/>
    </xf>
    <xf numFmtId="14" fontId="0" fillId="0" borderId="0" xfId="0" applyNumberFormat="1" applyAlignment="1">
      <alignment horizontal="left" vertical="center"/>
    </xf>
    <xf numFmtId="0" fontId="11" fillId="0" borderId="0" xfId="0" applyFon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30" xfId="1" applyFont="1" applyBorder="1" applyProtection="1"/>
    <xf numFmtId="0" fontId="7" fillId="0" borderId="30" xfId="1" applyFont="1" applyBorder="1" applyAlignment="1" applyProtection="1">
      <alignment horizontal="center"/>
    </xf>
    <xf numFmtId="0" fontId="20" fillId="0" borderId="30" xfId="1" applyFont="1" applyBorder="1" applyAlignment="1" applyProtection="1">
      <alignment horizontal="center" vertical="center" wrapText="1"/>
    </xf>
    <xf numFmtId="166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18" fillId="0" borderId="10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0" fillId="2" borderId="22" xfId="0" applyFill="1" applyBorder="1" applyAlignment="1">
      <alignment horizontal="center" vertical="center" wrapText="1"/>
    </xf>
    <xf numFmtId="168" fontId="0" fillId="0" borderId="0" xfId="0" applyNumberFormat="1" applyAlignment="1" applyProtection="1">
      <alignment horizontal="center" vertical="center"/>
      <protection locked="0"/>
    </xf>
    <xf numFmtId="49" fontId="0" fillId="3" borderId="15" xfId="0" applyNumberFormat="1" applyFill="1" applyBorder="1"/>
    <xf numFmtId="165" fontId="0" fillId="3" borderId="67" xfId="0" applyNumberFormat="1" applyFill="1" applyBorder="1" applyAlignment="1">
      <alignment horizontal="right"/>
    </xf>
    <xf numFmtId="1" fontId="0" fillId="3" borderId="22" xfId="0" applyNumberFormat="1" applyFill="1" applyBorder="1" applyAlignment="1">
      <alignment horizontal="center"/>
    </xf>
    <xf numFmtId="169" fontId="0" fillId="3" borderId="23" xfId="0" quotePrefix="1" applyNumberFormat="1" applyFill="1" applyBorder="1" applyAlignment="1">
      <alignment horizontal="center"/>
    </xf>
    <xf numFmtId="0" fontId="21" fillId="2" borderId="62" xfId="0" applyFont="1" applyFill="1" applyBorder="1" applyAlignment="1">
      <alignment horizontal="center" vertical="center" wrapText="1"/>
    </xf>
    <xf numFmtId="167" fontId="0" fillId="0" borderId="0" xfId="0" quotePrefix="1" applyNumberFormat="1" applyAlignment="1" applyProtection="1">
      <alignment horizontal="center" vertical="center"/>
      <protection locked="0"/>
    </xf>
    <xf numFmtId="165" fontId="26" fillId="0" borderId="0" xfId="0" applyNumberFormat="1" applyFont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1" fontId="0" fillId="3" borderId="23" xfId="0" applyNumberForma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left" vertical="center"/>
      <protection locked="0"/>
    </xf>
    <xf numFmtId="14" fontId="0" fillId="0" borderId="0" xfId="0" applyNumberFormat="1" applyAlignment="1">
      <alignment horizontal="center" vertical="center"/>
    </xf>
    <xf numFmtId="166" fontId="10" fillId="0" borderId="0" xfId="0" applyNumberFormat="1" applyFont="1" applyAlignment="1">
      <alignment horizontal="center"/>
    </xf>
    <xf numFmtId="166" fontId="13" fillId="0" borderId="0" xfId="0" applyNumberFormat="1" applyFont="1" applyAlignment="1" applyProtection="1">
      <alignment horizontal="left"/>
      <protection locked="0"/>
    </xf>
    <xf numFmtId="0" fontId="18" fillId="0" borderId="10" xfId="0" applyFont="1" applyBorder="1" applyAlignment="1">
      <alignment horizontal="center" vertical="top"/>
    </xf>
    <xf numFmtId="0" fontId="17" fillId="0" borderId="0" xfId="0" applyFont="1" applyAlignment="1">
      <alignment horizontal="left" vertical="top" wrapText="1"/>
    </xf>
    <xf numFmtId="0" fontId="17" fillId="0" borderId="34" xfId="0" applyFont="1" applyBorder="1" applyAlignment="1">
      <alignment horizontal="left" vertical="top" wrapText="1"/>
    </xf>
    <xf numFmtId="166" fontId="14" fillId="0" borderId="4" xfId="0" applyNumberFormat="1" applyFont="1" applyBorder="1" applyAlignment="1">
      <alignment horizontal="center" vertical="center"/>
    </xf>
    <xf numFmtId="166" fontId="14" fillId="0" borderId="37" xfId="0" applyNumberFormat="1" applyFont="1" applyBorder="1" applyAlignment="1">
      <alignment horizontal="center" vertical="center"/>
    </xf>
    <xf numFmtId="166" fontId="15" fillId="0" borderId="8" xfId="0" applyNumberFormat="1" applyFont="1" applyBorder="1" applyAlignment="1">
      <alignment horizontal="center" vertical="center"/>
    </xf>
    <xf numFmtId="0" fontId="19" fillId="0" borderId="33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5" fillId="0" borderId="8" xfId="0" applyFont="1" applyBorder="1" applyAlignment="1">
      <alignment horizontal="center" vertical="center"/>
    </xf>
    <xf numFmtId="166" fontId="15" fillId="4" borderId="8" xfId="0" applyNumberFormat="1" applyFont="1" applyFill="1" applyBorder="1" applyAlignment="1">
      <alignment horizontal="center" vertical="center"/>
    </xf>
    <xf numFmtId="166" fontId="15" fillId="4" borderId="7" xfId="0" applyNumberFormat="1" applyFont="1" applyFill="1" applyBorder="1" applyAlignment="1">
      <alignment horizontal="center" vertical="center"/>
    </xf>
    <xf numFmtId="0" fontId="19" fillId="4" borderId="33" xfId="0" applyFont="1" applyFill="1" applyBorder="1" applyAlignment="1">
      <alignment horizontal="right" vertical="center"/>
    </xf>
    <xf numFmtId="0" fontId="19" fillId="4" borderId="0" xfId="0" applyFont="1" applyFill="1" applyAlignment="1">
      <alignment horizontal="right" vertical="center"/>
    </xf>
    <xf numFmtId="0" fontId="19" fillId="4" borderId="5" xfId="0" applyFont="1" applyFill="1" applyBorder="1" applyAlignment="1">
      <alignment horizontal="right" vertical="center"/>
    </xf>
    <xf numFmtId="0" fontId="19" fillId="4" borderId="6" xfId="0" applyFont="1" applyFill="1" applyBorder="1" applyAlignment="1">
      <alignment horizontal="right" vertical="center"/>
    </xf>
    <xf numFmtId="0" fontId="19" fillId="0" borderId="2" xfId="0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0" fontId="19" fillId="0" borderId="36" xfId="0" applyFont="1" applyBorder="1" applyAlignment="1">
      <alignment horizontal="right" vertical="center"/>
    </xf>
    <xf numFmtId="0" fontId="19" fillId="0" borderId="35" xfId="0" applyFont="1" applyBorder="1" applyAlignment="1">
      <alignment horizontal="right" vertical="center"/>
    </xf>
    <xf numFmtId="1" fontId="14" fillId="0" borderId="41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1" fontId="14" fillId="0" borderId="53" xfId="0" applyNumberFormat="1" applyFont="1" applyBorder="1" applyAlignment="1">
      <alignment horizontal="center" vertical="center"/>
    </xf>
    <xf numFmtId="1" fontId="14" fillId="0" borderId="44" xfId="0" applyNumberFormat="1" applyFont="1" applyBorder="1" applyAlignment="1">
      <alignment horizontal="center" vertical="center"/>
    </xf>
    <xf numFmtId="0" fontId="19" fillId="0" borderId="49" xfId="0" applyFont="1" applyBorder="1" applyAlignment="1">
      <alignment horizontal="right" vertical="center" wrapText="1"/>
    </xf>
    <xf numFmtId="0" fontId="19" fillId="0" borderId="50" xfId="0" applyFont="1" applyBorder="1" applyAlignment="1">
      <alignment horizontal="right" vertical="center" wrapText="1"/>
    </xf>
    <xf numFmtId="0" fontId="19" fillId="0" borderId="55" xfId="0" applyFont="1" applyBorder="1" applyAlignment="1">
      <alignment horizontal="right" vertical="center" wrapText="1"/>
    </xf>
    <xf numFmtId="0" fontId="19" fillId="0" borderId="56" xfId="0" applyFont="1" applyBorder="1" applyAlignment="1">
      <alignment horizontal="right" vertical="center" wrapText="1"/>
    </xf>
    <xf numFmtId="1" fontId="14" fillId="0" borderId="51" xfId="0" applyNumberFormat="1" applyFont="1" applyBorder="1" applyAlignment="1">
      <alignment horizontal="center" vertical="center"/>
    </xf>
    <xf numFmtId="1" fontId="14" fillId="0" borderId="58" xfId="0" applyNumberFormat="1" applyFont="1" applyBorder="1" applyAlignment="1">
      <alignment horizontal="center" vertical="center"/>
    </xf>
    <xf numFmtId="1" fontId="14" fillId="0" borderId="57" xfId="0" applyNumberFormat="1" applyFont="1" applyBorder="1" applyAlignment="1">
      <alignment horizontal="center" vertical="center"/>
    </xf>
    <xf numFmtId="1" fontId="14" fillId="0" borderId="48" xfId="0" applyNumberFormat="1" applyFont="1" applyBorder="1" applyAlignment="1">
      <alignment horizontal="center" vertical="center"/>
    </xf>
    <xf numFmtId="0" fontId="19" fillId="0" borderId="54" xfId="0" applyFont="1" applyBorder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19" fillId="0" borderId="46" xfId="0" applyFont="1" applyBorder="1" applyAlignment="1">
      <alignment horizontal="right" vertical="center" wrapText="1"/>
    </xf>
    <xf numFmtId="0" fontId="19" fillId="0" borderId="47" xfId="0" applyFont="1" applyBorder="1" applyAlignment="1">
      <alignment horizontal="right" vertical="center" wrapText="1"/>
    </xf>
    <xf numFmtId="0" fontId="19" fillId="0" borderId="42" xfId="0" applyFont="1" applyBorder="1" applyAlignment="1">
      <alignment horizontal="right" vertical="center"/>
    </xf>
    <xf numFmtId="0" fontId="19" fillId="0" borderId="43" xfId="0" applyFont="1" applyBorder="1" applyAlignment="1">
      <alignment horizontal="right" vertical="center"/>
    </xf>
    <xf numFmtId="0" fontId="19" fillId="0" borderId="39" xfId="0" applyFont="1" applyBorder="1" applyAlignment="1">
      <alignment horizontal="right" vertical="center"/>
    </xf>
    <xf numFmtId="0" fontId="19" fillId="0" borderId="52" xfId="0" applyFont="1" applyBorder="1" applyAlignment="1">
      <alignment horizontal="right" vertical="center"/>
    </xf>
    <xf numFmtId="0" fontId="19" fillId="0" borderId="45" xfId="0" applyFont="1" applyBorder="1" applyAlignment="1">
      <alignment horizontal="right" vertical="center"/>
    </xf>
    <xf numFmtId="0" fontId="19" fillId="0" borderId="40" xfId="0" applyFont="1" applyBorder="1" applyAlignment="1">
      <alignment horizontal="right" vertical="center"/>
    </xf>
    <xf numFmtId="0" fontId="19" fillId="0" borderId="30" xfId="0" applyFont="1" applyBorder="1" applyAlignment="1">
      <alignment horizontal="right" vertical="center"/>
    </xf>
    <xf numFmtId="0" fontId="21" fillId="2" borderId="66" xfId="0" applyFont="1" applyFill="1" applyBorder="1" applyAlignment="1">
      <alignment horizontal="center" vertical="center" wrapText="1"/>
    </xf>
    <xf numFmtId="0" fontId="21" fillId="2" borderId="71" xfId="0" applyFont="1" applyFill="1" applyBorder="1" applyAlignment="1">
      <alignment horizontal="center" vertical="center" wrapText="1"/>
    </xf>
    <xf numFmtId="0" fontId="22" fillId="7" borderId="68" xfId="0" applyFont="1" applyFill="1" applyBorder="1" applyAlignment="1">
      <alignment horizontal="left" vertical="center" wrapText="1"/>
    </xf>
    <xf numFmtId="0" fontId="22" fillId="7" borderId="10" xfId="0" applyFont="1" applyFill="1" applyBorder="1" applyAlignment="1">
      <alignment horizontal="left" vertical="center" wrapText="1"/>
    </xf>
    <xf numFmtId="0" fontId="22" fillId="7" borderId="64" xfId="0" applyFont="1" applyFill="1" applyBorder="1" applyAlignment="1">
      <alignment horizontal="left" vertical="center" wrapText="1"/>
    </xf>
    <xf numFmtId="0" fontId="22" fillId="7" borderId="69" xfId="0" applyFont="1" applyFill="1" applyBorder="1" applyAlignment="1">
      <alignment horizontal="left" vertical="center" wrapText="1"/>
    </xf>
    <xf numFmtId="0" fontId="22" fillId="7" borderId="34" xfId="0" applyFont="1" applyFill="1" applyBorder="1" applyAlignment="1">
      <alignment horizontal="left" vertical="center" wrapText="1"/>
    </xf>
    <xf numFmtId="0" fontId="22" fillId="7" borderId="72" xfId="0" applyFont="1" applyFill="1" applyBorder="1" applyAlignment="1">
      <alignment horizontal="left" vertical="center" wrapText="1"/>
    </xf>
    <xf numFmtId="0" fontId="22" fillId="7" borderId="65" xfId="0" applyFont="1" applyFill="1" applyBorder="1" applyAlignment="1">
      <alignment horizontal="left" vertical="center" wrapText="1"/>
    </xf>
    <xf numFmtId="0" fontId="22" fillId="7" borderId="0" xfId="0" applyFont="1" applyFill="1" applyAlignment="1">
      <alignment horizontal="left" vertical="center" wrapText="1"/>
    </xf>
    <xf numFmtId="0" fontId="22" fillId="7" borderId="59" xfId="0" applyFont="1" applyFill="1" applyBorder="1" applyAlignment="1">
      <alignment horizontal="left" vertical="center" wrapText="1"/>
    </xf>
    <xf numFmtId="0" fontId="21" fillId="2" borderId="66" xfId="0" applyFont="1" applyFill="1" applyBorder="1" applyAlignment="1">
      <alignment horizontal="center" vertical="center"/>
    </xf>
    <xf numFmtId="0" fontId="21" fillId="2" borderId="62" xfId="0" applyFont="1" applyFill="1" applyBorder="1" applyAlignment="1">
      <alignment horizontal="center" vertical="center"/>
    </xf>
    <xf numFmtId="0" fontId="21" fillId="2" borderId="63" xfId="0" applyFont="1" applyFill="1" applyBorder="1" applyAlignment="1">
      <alignment horizontal="center" vertical="center"/>
    </xf>
    <xf numFmtId="0" fontId="22" fillId="7" borderId="65" xfId="0" applyFont="1" applyFill="1" applyBorder="1" applyAlignment="1">
      <alignment vertical="center"/>
    </xf>
    <xf numFmtId="0" fontId="22" fillId="7" borderId="0" xfId="0" applyFont="1" applyFill="1" applyAlignment="1">
      <alignment vertical="center"/>
    </xf>
    <xf numFmtId="0" fontId="22" fillId="7" borderId="59" xfId="0" applyFont="1" applyFill="1" applyBorder="1" applyAlignment="1">
      <alignment vertical="center"/>
    </xf>
    <xf numFmtId="0" fontId="22" fillId="7" borderId="0" xfId="0" applyFont="1" applyFill="1" applyAlignment="1">
      <alignment vertical="center" wrapText="1"/>
    </xf>
    <xf numFmtId="0" fontId="22" fillId="7" borderId="59" xfId="0" applyFont="1" applyFill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59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22" fillId="0" borderId="64" xfId="0" applyFont="1" applyBorder="1" applyAlignment="1">
      <alignment vertical="center" wrapText="1"/>
    </xf>
    <xf numFmtId="0" fontId="22" fillId="0" borderId="65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59" xfId="0" applyFont="1" applyBorder="1" applyAlignment="1">
      <alignment horizontal="left" vertical="center" wrapText="1"/>
    </xf>
    <xf numFmtId="0" fontId="22" fillId="7" borderId="70" xfId="0" applyFont="1" applyFill="1" applyBorder="1" applyAlignment="1">
      <alignment horizontal="left" vertical="center" wrapText="1"/>
    </xf>
    <xf numFmtId="0" fontId="22" fillId="7" borderId="9" xfId="0" applyFont="1" applyFill="1" applyBorder="1" applyAlignment="1">
      <alignment horizontal="left" vertical="center" wrapText="1"/>
    </xf>
    <xf numFmtId="0" fontId="22" fillId="7" borderId="60" xfId="0" applyFont="1" applyFill="1" applyBorder="1" applyAlignment="1">
      <alignment horizontal="left" vertical="center" wrapText="1"/>
    </xf>
    <xf numFmtId="0" fontId="25" fillId="5" borderId="11" xfId="0" applyFont="1" applyFill="1" applyBorder="1" applyAlignment="1">
      <alignment horizontal="center" vertical="center"/>
    </xf>
    <xf numFmtId="0" fontId="25" fillId="5" borderId="12" xfId="0" applyFont="1" applyFill="1" applyBorder="1" applyAlignment="1">
      <alignment horizontal="center" vertical="center"/>
    </xf>
    <xf numFmtId="0" fontId="25" fillId="5" borderId="13" xfId="0" applyFont="1" applyFill="1" applyBorder="1" applyAlignment="1">
      <alignment horizontal="center" vertical="center"/>
    </xf>
    <xf numFmtId="0" fontId="23" fillId="7" borderId="0" xfId="0" applyFont="1" applyFill="1" applyAlignment="1">
      <alignment vertical="center"/>
    </xf>
    <xf numFmtId="0" fontId="23" fillId="7" borderId="59" xfId="0" applyFont="1" applyFill="1" applyBorder="1" applyAlignment="1">
      <alignment vertical="center"/>
    </xf>
    <xf numFmtId="0" fontId="24" fillId="7" borderId="0" xfId="0" applyFont="1" applyFill="1" applyAlignment="1">
      <alignment vertical="center"/>
    </xf>
    <xf numFmtId="0" fontId="24" fillId="7" borderId="59" xfId="0" applyFont="1" applyFill="1" applyBorder="1" applyAlignment="1">
      <alignment vertical="center"/>
    </xf>
    <xf numFmtId="6" fontId="24" fillId="7" borderId="0" xfId="0" applyNumberFormat="1" applyFont="1" applyFill="1" applyAlignment="1">
      <alignment vertical="center"/>
    </xf>
    <xf numFmtId="6" fontId="24" fillId="7" borderId="59" xfId="0" applyNumberFormat="1" applyFont="1" applyFill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0" fontId="21" fillId="2" borderId="61" xfId="0" applyFont="1" applyFill="1" applyBorder="1" applyAlignment="1">
      <alignment horizontal="center" vertical="center" wrapText="1"/>
    </xf>
    <xf numFmtId="0" fontId="21" fillId="2" borderId="62" xfId="0" applyFont="1" applyFill="1" applyBorder="1" applyAlignment="1">
      <alignment horizontal="center" vertical="center" wrapText="1"/>
    </xf>
    <xf numFmtId="0" fontId="22" fillId="0" borderId="65" xfId="0" applyFont="1" applyBorder="1" applyAlignment="1">
      <alignment vertical="center" wrapText="1"/>
    </xf>
    <xf numFmtId="0" fontId="22" fillId="7" borderId="65" xfId="0" applyFont="1" applyFill="1" applyBorder="1" applyAlignment="1">
      <alignment vertical="center" wrapText="1"/>
    </xf>
    <xf numFmtId="0" fontId="22" fillId="7" borderId="68" xfId="0" applyFont="1" applyFill="1" applyBorder="1" applyAlignment="1">
      <alignment vertical="center" wrapText="1"/>
    </xf>
    <xf numFmtId="0" fontId="22" fillId="7" borderId="10" xfId="0" applyFont="1" applyFill="1" applyBorder="1" applyAlignment="1">
      <alignment vertical="center" wrapText="1"/>
    </xf>
    <xf numFmtId="0" fontId="22" fillId="7" borderId="64" xfId="0" applyFont="1" applyFill="1" applyBorder="1" applyAlignment="1">
      <alignment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6" fillId="6" borderId="11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0" fillId="2" borderId="11" xfId="0" applyFill="1" applyBorder="1" applyAlignment="1">
      <alignment horizontal="right"/>
    </xf>
    <xf numFmtId="0" fontId="0" fillId="2" borderId="12" xfId="0" applyFill="1" applyBorder="1" applyAlignment="1">
      <alignment horizontal="right"/>
    </xf>
    <xf numFmtId="0" fontId="6" fillId="6" borderId="18" xfId="0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0" fontId="6" fillId="5" borderId="20" xfId="0" applyFont="1" applyFill="1" applyBorder="1" applyAlignment="1">
      <alignment horizontal="center"/>
    </xf>
    <xf numFmtId="0" fontId="0" fillId="2" borderId="18" xfId="0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0" fontId="4" fillId="2" borderId="29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0" fillId="2" borderId="15" xfId="0" applyFill="1" applyBorder="1" applyAlignment="1">
      <alignment horizontal="right"/>
    </xf>
    <xf numFmtId="0" fontId="0" fillId="2" borderId="9" xfId="0" applyFill="1" applyBorder="1" applyAlignment="1">
      <alignment horizontal="right"/>
    </xf>
  </cellXfs>
  <cellStyles count="3">
    <cellStyle name="Komma" xfId="2" builtinId="3"/>
    <cellStyle name="Standard" xfId="0" builtinId="0"/>
    <cellStyle name="Überschrift 2" xfId="1" builtinId="17"/>
  </cellStyles>
  <dxfs count="1">
    <dxf>
      <font>
        <color auto="1"/>
      </font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709302"/>
      <color rgb="FF007A99"/>
      <color rgb="FF6BC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0</xdr:col>
      <xdr:colOff>723900</xdr:colOff>
      <xdr:row>3</xdr:row>
      <xdr:rowOff>159210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0"/>
          <a:ext cx="581025" cy="7307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rgb="FF709302"/>
    <pageSetUpPr fitToPage="1"/>
  </sheetPr>
  <dimension ref="A1:P44"/>
  <sheetViews>
    <sheetView tabSelected="1" zoomScaleNormal="100" workbookViewId="0">
      <selection activeCell="D13" sqref="D13"/>
    </sheetView>
  </sheetViews>
  <sheetFormatPr baseColWidth="10" defaultColWidth="11.5546875" defaultRowHeight="14.4" x14ac:dyDescent="0.3"/>
  <cols>
    <col min="1" max="1" width="13.33203125" style="25" customWidth="1"/>
    <col min="2" max="2" width="20.6640625" style="29" customWidth="1"/>
    <col min="3" max="3" width="25.6640625" style="29" customWidth="1"/>
    <col min="4" max="4" width="20.6640625" style="29" customWidth="1"/>
    <col min="5" max="5" width="8.6640625" style="27" customWidth="1"/>
    <col min="6" max="6" width="8.44140625" style="27" bestFit="1" customWidth="1"/>
    <col min="7" max="7" width="10.6640625" style="22" customWidth="1"/>
    <col min="8" max="9" width="10.6640625" style="22" hidden="1" customWidth="1"/>
    <col min="10" max="10" width="13.33203125" style="22" customWidth="1"/>
    <col min="11" max="11" width="10.6640625" style="28" customWidth="1"/>
    <col min="12" max="12" width="8.33203125" style="27" customWidth="1"/>
    <col min="13" max="13" width="30.6640625" style="29" customWidth="1"/>
    <col min="14" max="16" width="13.33203125" style="29" customWidth="1"/>
    <col min="17" max="16384" width="11.5546875" style="29"/>
  </cols>
  <sheetData>
    <row r="1" spans="1:16" ht="15" customHeight="1" x14ac:dyDescent="0.3">
      <c r="A1" s="52"/>
      <c r="B1" s="50" t="s">
        <v>58</v>
      </c>
      <c r="C1" s="50"/>
      <c r="D1" s="50"/>
      <c r="E1" s="50"/>
      <c r="F1" s="51">
        <v>2024</v>
      </c>
      <c r="G1" s="51"/>
      <c r="J1" s="53" t="s">
        <v>29</v>
      </c>
      <c r="K1" s="54" t="s">
        <v>42</v>
      </c>
      <c r="L1" s="54"/>
      <c r="M1" s="54"/>
      <c r="N1" s="54"/>
      <c r="O1" s="54"/>
      <c r="P1" s="54"/>
    </row>
    <row r="2" spans="1:16" ht="15" customHeight="1" x14ac:dyDescent="0.3">
      <c r="A2" s="52"/>
      <c r="B2" s="50"/>
      <c r="C2" s="50"/>
      <c r="D2" s="50"/>
      <c r="E2" s="50"/>
      <c r="F2" s="51"/>
      <c r="G2" s="51"/>
      <c r="J2" s="53"/>
      <c r="K2" s="54"/>
      <c r="L2" s="54"/>
      <c r="M2" s="54"/>
      <c r="N2" s="54"/>
      <c r="O2" s="54"/>
      <c r="P2" s="54"/>
    </row>
    <row r="3" spans="1:16" ht="15" customHeight="1" x14ac:dyDescent="0.3">
      <c r="A3" s="52"/>
      <c r="B3" s="50"/>
      <c r="C3" s="50"/>
      <c r="D3" s="50"/>
      <c r="E3" s="50"/>
      <c r="F3" s="51"/>
      <c r="G3" s="51"/>
      <c r="J3" s="53"/>
      <c r="K3" s="54"/>
      <c r="L3" s="54"/>
      <c r="M3" s="54"/>
      <c r="N3" s="54"/>
      <c r="O3" s="54"/>
      <c r="P3" s="54"/>
    </row>
    <row r="4" spans="1:16" ht="15" customHeight="1" x14ac:dyDescent="0.3">
      <c r="A4" s="52"/>
      <c r="B4" s="50"/>
      <c r="C4" s="50"/>
      <c r="D4" s="50"/>
      <c r="E4" s="50"/>
      <c r="F4" s="51"/>
      <c r="G4" s="51"/>
      <c r="J4" s="23"/>
      <c r="K4" s="24"/>
      <c r="L4" s="24"/>
      <c r="M4" s="24"/>
      <c r="N4" s="24"/>
      <c r="O4" s="24"/>
      <c r="P4" s="24"/>
    </row>
    <row r="5" spans="1:16" ht="15" customHeight="1" x14ac:dyDescent="0.3">
      <c r="B5" s="26"/>
      <c r="C5" s="26"/>
      <c r="D5" s="26"/>
    </row>
    <row r="6" spans="1:16" customFormat="1" ht="25.2" customHeight="1" thickBot="1" x14ac:dyDescent="0.4">
      <c r="A6" s="31" t="s">
        <v>0</v>
      </c>
      <c r="B6" s="30" t="s">
        <v>1</v>
      </c>
      <c r="C6" s="30" t="s">
        <v>9</v>
      </c>
      <c r="D6" s="30" t="s">
        <v>20</v>
      </c>
      <c r="E6" s="31" t="s">
        <v>3</v>
      </c>
      <c r="F6" s="31" t="s">
        <v>4</v>
      </c>
      <c r="G6" s="31" t="s">
        <v>2</v>
      </c>
      <c r="H6" s="32" t="s">
        <v>23</v>
      </c>
      <c r="I6" s="32" t="s">
        <v>6</v>
      </c>
      <c r="J6" s="31" t="s">
        <v>6</v>
      </c>
      <c r="K6" s="31" t="s">
        <v>17</v>
      </c>
      <c r="L6" s="31" t="s">
        <v>74</v>
      </c>
      <c r="M6" s="30" t="s">
        <v>75</v>
      </c>
    </row>
    <row r="7" spans="1:16" ht="19.95" customHeight="1" thickTop="1" x14ac:dyDescent="0.3">
      <c r="A7" s="39">
        <v>44329</v>
      </c>
      <c r="B7" s="17" t="s">
        <v>46</v>
      </c>
      <c r="C7" s="17" t="s">
        <v>47</v>
      </c>
      <c r="D7" s="17" t="s">
        <v>10</v>
      </c>
      <c r="E7" s="18">
        <v>89</v>
      </c>
      <c r="F7" s="19">
        <v>640</v>
      </c>
      <c r="G7" s="15">
        <v>10</v>
      </c>
      <c r="H7" s="33" t="b">
        <f>IF(VLOOKUP(Rennprotokoll!$D7,Einstellungen!$A$4:$B$19,2,FALSE)=TRUE,TRUE,FALSE)</f>
        <v>1</v>
      </c>
      <c r="I7" s="34">
        <f t="shared" ref="I7:I44" si="0">IF($G7&gt;=Erstattungsbetrag,Erstattungsbetrag,G7)</f>
        <v>10</v>
      </c>
      <c r="J7" s="46">
        <f>IF(H7,I7,"")</f>
        <v>10</v>
      </c>
      <c r="K7" s="20">
        <v>15</v>
      </c>
      <c r="L7" s="20">
        <v>2</v>
      </c>
      <c r="M7" s="14" t="s">
        <v>76</v>
      </c>
      <c r="N7" s="90" t="s">
        <v>94</v>
      </c>
      <c r="O7" s="91"/>
      <c r="P7" s="74">
        <f>COUNTA($D$7:$D$44)</f>
        <v>6</v>
      </c>
    </row>
    <row r="8" spans="1:16" ht="19.95" customHeight="1" x14ac:dyDescent="0.3">
      <c r="A8" s="39">
        <v>44332</v>
      </c>
      <c r="B8" s="17" t="s">
        <v>61</v>
      </c>
      <c r="C8" s="17" t="s">
        <v>63</v>
      </c>
      <c r="D8" s="16" t="s">
        <v>10</v>
      </c>
      <c r="E8" s="18">
        <v>60</v>
      </c>
      <c r="F8" s="21"/>
      <c r="G8" s="15">
        <v>0</v>
      </c>
      <c r="H8" s="33" t="b">
        <f>IF(VLOOKUP(Rennprotokoll!$D8,Einstellungen!$A$4:$B$19,2,FALSE)=TRUE,TRUE,FALSE)</f>
        <v>1</v>
      </c>
      <c r="I8" s="34">
        <f t="shared" si="0"/>
        <v>0</v>
      </c>
      <c r="J8" s="46">
        <f>IF(H8,I8,"")</f>
        <v>0</v>
      </c>
      <c r="K8" s="20">
        <v>10</v>
      </c>
      <c r="L8" s="45"/>
      <c r="M8" s="14"/>
      <c r="N8" s="92"/>
      <c r="O8" s="62"/>
      <c r="P8" s="75"/>
    </row>
    <row r="9" spans="1:16" ht="19.95" customHeight="1" x14ac:dyDescent="0.3">
      <c r="A9" s="39">
        <v>44333</v>
      </c>
      <c r="B9" s="17" t="s">
        <v>61</v>
      </c>
      <c r="C9" s="17" t="s">
        <v>81</v>
      </c>
      <c r="D9" s="16" t="s">
        <v>54</v>
      </c>
      <c r="E9" s="18"/>
      <c r="F9" s="21"/>
      <c r="G9" s="15">
        <v>0</v>
      </c>
      <c r="H9" s="33" t="b">
        <f>IF(VLOOKUP(Rennprotokoll!$D9,Einstellungen!$A$4:$B$19,2,FALSE)=TRUE,TRUE,FALSE)</f>
        <v>1</v>
      </c>
      <c r="I9" s="34">
        <f t="shared" si="0"/>
        <v>0</v>
      </c>
      <c r="J9" s="46">
        <f t="shared" ref="J9:J44" si="1">IF(H9,I9,"")</f>
        <v>0</v>
      </c>
      <c r="K9" s="20"/>
      <c r="L9" s="20"/>
      <c r="M9" s="14"/>
      <c r="N9" s="93" t="s">
        <v>80</v>
      </c>
      <c r="O9" s="94"/>
      <c r="P9" s="76">
        <f>$P$7-COUNTIF($D$7:$D$44,"Streckenposten")-COUNTIF($D$7:$D$44,"Helfertätigkeit")-COUNTIF($D$7:$D$44,"Jugendarbeit")-COUNTIF($D$7:$D$44,"Vereinsausfahrt")</f>
        <v>4</v>
      </c>
    </row>
    <row r="10" spans="1:16" ht="19.95" customHeight="1" thickBot="1" x14ac:dyDescent="0.35">
      <c r="A10" s="39">
        <v>44446</v>
      </c>
      <c r="B10" s="17" t="s">
        <v>48</v>
      </c>
      <c r="C10" s="17" t="s">
        <v>49</v>
      </c>
      <c r="D10" s="16" t="s">
        <v>7</v>
      </c>
      <c r="E10" s="18">
        <v>60</v>
      </c>
      <c r="F10" s="21">
        <v>2100</v>
      </c>
      <c r="G10" s="15">
        <v>35</v>
      </c>
      <c r="H10" s="33" t="b">
        <f>IF(VLOOKUP(Rennprotokoll!$D10,Einstellungen!$A$4:$B$19,2,FALSE)=TRUE,TRUE,FALSE)</f>
        <v>1</v>
      </c>
      <c r="I10" s="34">
        <f t="shared" si="0"/>
        <v>15</v>
      </c>
      <c r="J10" s="46">
        <f t="shared" si="1"/>
        <v>15</v>
      </c>
      <c r="K10" s="20">
        <v>50</v>
      </c>
      <c r="L10" s="20">
        <v>13</v>
      </c>
      <c r="M10" s="14" t="s">
        <v>45</v>
      </c>
      <c r="N10" s="95"/>
      <c r="O10" s="96"/>
      <c r="P10" s="77"/>
    </row>
    <row r="11" spans="1:16" ht="19.95" customHeight="1" thickTop="1" x14ac:dyDescent="0.3">
      <c r="A11" s="39">
        <v>44471</v>
      </c>
      <c r="B11" s="17" t="s">
        <v>60</v>
      </c>
      <c r="C11" s="17" t="s">
        <v>50</v>
      </c>
      <c r="D11" s="16" t="s">
        <v>10</v>
      </c>
      <c r="E11" s="18"/>
      <c r="F11" s="19"/>
      <c r="G11" s="15">
        <v>0</v>
      </c>
      <c r="H11" s="33" t="b">
        <f>IF(VLOOKUP(Rennprotokoll!$D11,Einstellungen!$A$4:$B$19,2,FALSE)=TRUE,TRUE,FALSE)</f>
        <v>1</v>
      </c>
      <c r="I11" s="34">
        <f t="shared" si="0"/>
        <v>0</v>
      </c>
      <c r="J11" s="46">
        <f t="shared" si="1"/>
        <v>0</v>
      </c>
      <c r="K11" s="20">
        <v>4</v>
      </c>
      <c r="L11" s="20"/>
      <c r="M11" s="14"/>
      <c r="P11" s="35"/>
    </row>
    <row r="12" spans="1:16" ht="19.95" customHeight="1" x14ac:dyDescent="0.3">
      <c r="A12" s="39">
        <v>44479</v>
      </c>
      <c r="B12" s="17" t="s">
        <v>83</v>
      </c>
      <c r="C12" s="17" t="s">
        <v>82</v>
      </c>
      <c r="D12" s="16" t="s">
        <v>79</v>
      </c>
      <c r="E12" s="18"/>
      <c r="F12" s="19"/>
      <c r="G12" s="15">
        <v>0</v>
      </c>
      <c r="H12" s="33" t="b">
        <f>IF(VLOOKUP(Rennprotokoll!$D12,Einstellungen!$A$4:$B$19,2,FALSE)=TRUE,TRUE,FALSE)</f>
        <v>1</v>
      </c>
      <c r="I12" s="34">
        <f t="shared" si="0"/>
        <v>0</v>
      </c>
      <c r="J12" s="46">
        <f t="shared" si="1"/>
        <v>0</v>
      </c>
      <c r="K12" s="20"/>
      <c r="L12" s="20"/>
      <c r="M12" s="14"/>
    </row>
    <row r="13" spans="1:16" ht="19.95" customHeight="1" thickBot="1" x14ac:dyDescent="0.35">
      <c r="A13" s="39"/>
      <c r="B13" s="17"/>
      <c r="C13" s="17"/>
      <c r="D13" s="17"/>
      <c r="E13" s="18"/>
      <c r="F13" s="19"/>
      <c r="G13" s="15"/>
      <c r="H13" s="33" t="e">
        <f>IF(VLOOKUP(Rennprotokoll!$D13,Einstellungen!$A$4:$B$19,2,FALSE)=TRUE,TRUE,FALSE)</f>
        <v>#N/A</v>
      </c>
      <c r="I13" s="34">
        <f t="shared" si="0"/>
        <v>0</v>
      </c>
      <c r="J13" s="46" t="e">
        <f t="shared" si="1"/>
        <v>#N/A</v>
      </c>
      <c r="K13" s="20"/>
      <c r="L13" s="20"/>
      <c r="M13" s="14"/>
    </row>
    <row r="14" spans="1:16" ht="19.95" customHeight="1" thickTop="1" x14ac:dyDescent="0.3">
      <c r="A14" s="39"/>
      <c r="B14" s="17"/>
      <c r="C14" s="17"/>
      <c r="D14" s="16"/>
      <c r="E14" s="18"/>
      <c r="F14" s="21"/>
      <c r="G14" s="15"/>
      <c r="H14" s="33" t="e">
        <f>IF(VLOOKUP(Rennprotokoll!$D14,Einstellungen!$A$4:$B$19,2,FALSE)=TRUE,TRUE,FALSE)</f>
        <v>#N/A</v>
      </c>
      <c r="I14" s="34">
        <f t="shared" si="0"/>
        <v>0</v>
      </c>
      <c r="J14" s="46" t="e">
        <f t="shared" si="1"/>
        <v>#N/A</v>
      </c>
      <c r="K14" s="20"/>
      <c r="L14" s="20"/>
      <c r="M14" s="14"/>
      <c r="N14" s="78" t="s">
        <v>68</v>
      </c>
      <c r="O14" s="79"/>
      <c r="P14" s="82">
        <f>IF(Anzahl_Tätigkeiten&lt;Punktestufe_eins,0,IF(Anzahl_Tätigkeiten=Punktestufe_eins,1,_xlfn.NUMBERVALUE((Anzahl_Tätigkeiten-Punktestufe_eins)/5+1)))</f>
        <v>0</v>
      </c>
    </row>
    <row r="15" spans="1:16" ht="19.95" customHeight="1" x14ac:dyDescent="0.3">
      <c r="A15" s="39"/>
      <c r="B15" s="17"/>
      <c r="C15" s="17"/>
      <c r="D15" s="16"/>
      <c r="E15" s="18"/>
      <c r="F15" s="21"/>
      <c r="G15" s="15"/>
      <c r="H15" s="33" t="e">
        <f>IF(VLOOKUP(Rennprotokoll!$D15,Einstellungen!$A$4:$B$19,2,FALSE)=TRUE,TRUE,FALSE)</f>
        <v>#N/A</v>
      </c>
      <c r="I15" s="34">
        <f t="shared" si="0"/>
        <v>0</v>
      </c>
      <c r="J15" s="46" t="e">
        <f t="shared" si="1"/>
        <v>#N/A</v>
      </c>
      <c r="K15" s="20"/>
      <c r="L15" s="20"/>
      <c r="M15" s="14"/>
      <c r="N15" s="80"/>
      <c r="O15" s="81"/>
      <c r="P15" s="83"/>
    </row>
    <row r="16" spans="1:16" ht="19.95" customHeight="1" x14ac:dyDescent="0.3">
      <c r="A16" s="39"/>
      <c r="B16" s="17"/>
      <c r="C16" s="17"/>
      <c r="D16" s="16"/>
      <c r="E16" s="18"/>
      <c r="F16" s="21"/>
      <c r="G16" s="15"/>
      <c r="H16" s="33" t="e">
        <f>IF(VLOOKUP(Rennprotokoll!$D16,Einstellungen!$A$4:$B$19,2,FALSE)=TRUE,TRUE,FALSE)</f>
        <v>#N/A</v>
      </c>
      <c r="I16" s="34">
        <f t="shared" si="0"/>
        <v>0</v>
      </c>
      <c r="J16" s="46" t="e">
        <f t="shared" si="1"/>
        <v>#N/A</v>
      </c>
      <c r="K16" s="20"/>
      <c r="L16" s="20"/>
      <c r="M16" s="14"/>
      <c r="N16" s="86" t="s">
        <v>93</v>
      </c>
      <c r="O16" s="87"/>
      <c r="P16" s="84">
        <f>IF(Anzahl_Punktestufen=0,Punktestufe_eins-Anzahl_Tätigkeiten,IF(Anzahl_Punktestufen&gt;=1,Punktestufe_weitere-MOD(Anzahl_Tätigkeiten,5),"-"))</f>
        <v>4</v>
      </c>
    </row>
    <row r="17" spans="1:16" ht="19.95" customHeight="1" thickBot="1" x14ac:dyDescent="0.35">
      <c r="A17" s="39"/>
      <c r="B17" s="17"/>
      <c r="C17" s="17"/>
      <c r="D17" s="16"/>
      <c r="E17" s="18"/>
      <c r="F17" s="19"/>
      <c r="G17" s="15"/>
      <c r="H17" s="33" t="e">
        <f>IF(VLOOKUP(Rennprotokoll!$D17,Einstellungen!$A$4:$B$19,2,FALSE)=TRUE,TRUE,FALSE)</f>
        <v>#N/A</v>
      </c>
      <c r="I17" s="34">
        <f t="shared" si="0"/>
        <v>0</v>
      </c>
      <c r="J17" s="46" t="e">
        <f t="shared" si="1"/>
        <v>#N/A</v>
      </c>
      <c r="K17" s="20"/>
      <c r="L17" s="20"/>
      <c r="M17" s="14"/>
      <c r="N17" s="88"/>
      <c r="O17" s="89"/>
      <c r="P17" s="85"/>
    </row>
    <row r="18" spans="1:16" ht="19.95" customHeight="1" thickTop="1" x14ac:dyDescent="0.3">
      <c r="A18" s="39"/>
      <c r="B18" s="17"/>
      <c r="C18" s="17"/>
      <c r="D18" s="16"/>
      <c r="E18" s="18"/>
      <c r="F18" s="19"/>
      <c r="G18" s="15"/>
      <c r="H18" s="33" t="e">
        <f>IF(VLOOKUP(Rennprotokoll!$D18,Einstellungen!$A$4:$B$19,2,FALSE)=TRUE,TRUE,FALSE)</f>
        <v>#N/A</v>
      </c>
      <c r="I18" s="34">
        <f t="shared" si="0"/>
        <v>0</v>
      </c>
      <c r="J18" s="46" t="e">
        <f t="shared" si="1"/>
        <v>#N/A</v>
      </c>
      <c r="K18" s="20"/>
      <c r="L18" s="20"/>
      <c r="M18" s="14"/>
      <c r="P18" s="28"/>
    </row>
    <row r="19" spans="1:16" ht="19.95" customHeight="1" x14ac:dyDescent="0.3">
      <c r="A19" s="39"/>
      <c r="B19" s="17"/>
      <c r="C19" s="17"/>
      <c r="D19" s="17"/>
      <c r="E19" s="18"/>
      <c r="F19" s="19"/>
      <c r="G19" s="15"/>
      <c r="H19" s="33" t="e">
        <f>IF(VLOOKUP(Rennprotokoll!$D19,Einstellungen!$A$4:$B$19,2,FALSE)=TRUE,TRUE,FALSE)</f>
        <v>#N/A</v>
      </c>
      <c r="I19" s="34">
        <f t="shared" si="0"/>
        <v>0</v>
      </c>
      <c r="J19" s="46" t="e">
        <f t="shared" si="1"/>
        <v>#N/A</v>
      </c>
      <c r="K19" s="20"/>
      <c r="L19" s="20"/>
      <c r="M19" s="14"/>
    </row>
    <row r="20" spans="1:16" ht="19.95" customHeight="1" thickBot="1" x14ac:dyDescent="0.35">
      <c r="A20" s="39"/>
      <c r="B20" s="17"/>
      <c r="C20" s="17"/>
      <c r="D20" s="16"/>
      <c r="E20" s="18"/>
      <c r="F20" s="21"/>
      <c r="G20" s="15"/>
      <c r="H20" s="33" t="e">
        <f>IF(VLOOKUP(Rennprotokoll!$D20,Einstellungen!$A$4:$B$19,2,FALSE)=TRUE,TRUE,FALSE)</f>
        <v>#N/A</v>
      </c>
      <c r="I20" s="34">
        <f t="shared" si="0"/>
        <v>0</v>
      </c>
      <c r="J20" s="46" t="e">
        <f t="shared" si="1"/>
        <v>#N/A</v>
      </c>
      <c r="K20" s="20"/>
      <c r="L20" s="20"/>
      <c r="M20" s="14"/>
    </row>
    <row r="21" spans="1:16" ht="19.95" customHeight="1" thickTop="1" x14ac:dyDescent="0.3">
      <c r="A21" s="39"/>
      <c r="B21" s="17"/>
      <c r="C21" s="17"/>
      <c r="D21" s="16"/>
      <c r="E21" s="18"/>
      <c r="F21" s="21"/>
      <c r="G21" s="15"/>
      <c r="H21" s="33" t="e">
        <f>IF(VLOOKUP(Rennprotokoll!$D21,Einstellungen!$A$4:$B$19,2,FALSE)=TRUE,TRUE,FALSE)</f>
        <v>#N/A</v>
      </c>
      <c r="I21" s="34">
        <f t="shared" si="0"/>
        <v>0</v>
      </c>
      <c r="J21" s="46" t="e">
        <f t="shared" si="1"/>
        <v>#N/A</v>
      </c>
      <c r="K21" s="20"/>
      <c r="L21" s="20"/>
      <c r="M21" s="14"/>
      <c r="N21" s="70" t="s">
        <v>5</v>
      </c>
      <c r="O21" s="71"/>
      <c r="P21" s="58">
        <f>SUM($G$7:$G$44)</f>
        <v>45</v>
      </c>
    </row>
    <row r="22" spans="1:16" ht="19.95" customHeight="1" x14ac:dyDescent="0.3">
      <c r="A22" s="39"/>
      <c r="B22" s="17"/>
      <c r="C22" s="17"/>
      <c r="D22" s="16"/>
      <c r="E22" s="18"/>
      <c r="F22" s="21"/>
      <c r="G22" s="15"/>
      <c r="H22" s="33" t="e">
        <f>IF(VLOOKUP(Rennprotokoll!$D22,Einstellungen!$A$4:$B$19,2,FALSE)=TRUE,TRUE,FALSE)</f>
        <v>#N/A</v>
      </c>
      <c r="I22" s="34">
        <f t="shared" si="0"/>
        <v>0</v>
      </c>
      <c r="J22" s="46" t="e">
        <f t="shared" si="1"/>
        <v>#N/A</v>
      </c>
      <c r="K22" s="20"/>
      <c r="L22" s="20"/>
      <c r="M22" s="14"/>
      <c r="N22" s="72"/>
      <c r="O22" s="73"/>
      <c r="P22" s="59"/>
    </row>
    <row r="23" spans="1:16" ht="19.95" customHeight="1" x14ac:dyDescent="0.3">
      <c r="A23" s="39"/>
      <c r="B23" s="17"/>
      <c r="C23" s="17"/>
      <c r="D23" s="16"/>
      <c r="E23" s="18"/>
      <c r="F23" s="19"/>
      <c r="G23" s="15"/>
      <c r="H23" s="33" t="e">
        <f>IF(VLOOKUP(Rennprotokoll!$D23,Einstellungen!$A$4:$B$19,2,FALSE)=TRUE,TRUE,FALSE)</f>
        <v>#N/A</v>
      </c>
      <c r="I23" s="34">
        <f t="shared" si="0"/>
        <v>0</v>
      </c>
      <c r="J23" s="46" t="e">
        <f t="shared" si="1"/>
        <v>#N/A</v>
      </c>
      <c r="K23" s="20"/>
      <c r="L23" s="20"/>
      <c r="M23" s="14"/>
      <c r="N23" s="61" t="s">
        <v>8</v>
      </c>
      <c r="O23" s="62"/>
      <c r="P23" s="60">
        <f>ROUNDUP(SUMIF(H7:H44,TRUE,$J$7:$J$44),0)</f>
        <v>25</v>
      </c>
    </row>
    <row r="24" spans="1:16" ht="19.95" customHeight="1" x14ac:dyDescent="0.3">
      <c r="A24" s="39"/>
      <c r="B24" s="17"/>
      <c r="C24" s="17"/>
      <c r="D24" s="16"/>
      <c r="E24" s="18"/>
      <c r="F24" s="19"/>
      <c r="G24" s="15"/>
      <c r="H24" s="33" t="e">
        <f>IF(VLOOKUP(Rennprotokoll!$D24,Einstellungen!$A$4:$B$19,2,FALSE)=TRUE,TRUE,FALSE)</f>
        <v>#N/A</v>
      </c>
      <c r="I24" s="34">
        <f t="shared" si="0"/>
        <v>0</v>
      </c>
      <c r="J24" s="46" t="e">
        <f t="shared" si="1"/>
        <v>#N/A</v>
      </c>
      <c r="K24" s="20"/>
      <c r="L24" s="20"/>
      <c r="M24" s="14"/>
      <c r="N24" s="61"/>
      <c r="O24" s="62"/>
      <c r="P24" s="60"/>
    </row>
    <row r="25" spans="1:16" ht="19.95" customHeight="1" x14ac:dyDescent="0.3">
      <c r="A25" s="39"/>
      <c r="B25" s="17"/>
      <c r="C25" s="17"/>
      <c r="D25" s="17"/>
      <c r="E25" s="18"/>
      <c r="F25" s="19"/>
      <c r="G25" s="15"/>
      <c r="H25" s="33" t="e">
        <f>IF(VLOOKUP(Rennprotokoll!$D25,Einstellungen!$A$4:$B$19,2,FALSE)=TRUE,TRUE,FALSE)</f>
        <v>#N/A</v>
      </c>
      <c r="I25" s="34">
        <f t="shared" si="0"/>
        <v>0</v>
      </c>
      <c r="J25" s="46" t="e">
        <f t="shared" si="1"/>
        <v>#N/A</v>
      </c>
      <c r="K25" s="20"/>
      <c r="L25" s="20"/>
      <c r="M25" s="14"/>
      <c r="N25" s="61" t="s">
        <v>30</v>
      </c>
      <c r="O25" s="62"/>
      <c r="P25" s="63" t="s">
        <v>32</v>
      </c>
    </row>
    <row r="26" spans="1:16" ht="19.95" customHeight="1" x14ac:dyDescent="0.3">
      <c r="A26" s="39"/>
      <c r="B26" s="17"/>
      <c r="C26" s="17"/>
      <c r="D26" s="16"/>
      <c r="E26" s="18"/>
      <c r="F26" s="21"/>
      <c r="G26" s="15"/>
      <c r="H26" s="33" t="e">
        <f>IF(VLOOKUP(Rennprotokoll!$D26,Einstellungen!$A$4:$B$19,2,FALSE)=TRUE,TRUE,FALSE)</f>
        <v>#N/A</v>
      </c>
      <c r="I26" s="34">
        <f t="shared" si="0"/>
        <v>0</v>
      </c>
      <c r="J26" s="46" t="e">
        <f t="shared" si="1"/>
        <v>#N/A</v>
      </c>
      <c r="K26" s="20"/>
      <c r="L26" s="20"/>
      <c r="M26" s="14"/>
      <c r="N26" s="61"/>
      <c r="O26" s="62"/>
      <c r="P26" s="63"/>
    </row>
    <row r="27" spans="1:16" ht="19.95" customHeight="1" x14ac:dyDescent="0.3">
      <c r="A27" s="39"/>
      <c r="B27" s="17"/>
      <c r="C27" s="17"/>
      <c r="D27" s="16"/>
      <c r="E27" s="18"/>
      <c r="F27" s="21"/>
      <c r="G27" s="15"/>
      <c r="H27" s="33" t="e">
        <f>IF(VLOOKUP(Rennprotokoll!$D27,Einstellungen!$A$4:$B$19,2,FALSE)=TRUE,TRUE,FALSE)</f>
        <v>#N/A</v>
      </c>
      <c r="I27" s="34">
        <f t="shared" si="0"/>
        <v>0</v>
      </c>
      <c r="J27" s="46" t="e">
        <f t="shared" si="1"/>
        <v>#N/A</v>
      </c>
      <c r="K27" s="20"/>
      <c r="L27" s="20"/>
      <c r="M27" s="14"/>
      <c r="N27" s="66" t="s">
        <v>31</v>
      </c>
      <c r="O27" s="67"/>
      <c r="P27" s="64" t="s">
        <v>32</v>
      </c>
    </row>
    <row r="28" spans="1:16" ht="19.95" customHeight="1" thickBot="1" x14ac:dyDescent="0.35">
      <c r="A28" s="39"/>
      <c r="B28" s="17"/>
      <c r="C28" s="17"/>
      <c r="D28" s="16"/>
      <c r="E28" s="18"/>
      <c r="F28" s="21"/>
      <c r="G28" s="15"/>
      <c r="H28" s="33" t="e">
        <f>IF(VLOOKUP(Rennprotokoll!$D28,Einstellungen!$A$4:$B$19,2,FALSE)=TRUE,TRUE,FALSE)</f>
        <v>#N/A</v>
      </c>
      <c r="I28" s="34">
        <f t="shared" si="0"/>
        <v>0</v>
      </c>
      <c r="J28" s="46" t="e">
        <f t="shared" si="1"/>
        <v>#N/A</v>
      </c>
      <c r="K28" s="20"/>
      <c r="L28" s="20"/>
      <c r="M28" s="14"/>
      <c r="N28" s="68"/>
      <c r="O28" s="69"/>
      <c r="P28" s="65"/>
    </row>
    <row r="29" spans="1:16" ht="19.95" customHeight="1" thickTop="1" x14ac:dyDescent="0.3">
      <c r="A29" s="39"/>
      <c r="B29" s="17"/>
      <c r="C29" s="17"/>
      <c r="D29" s="16"/>
      <c r="E29" s="18"/>
      <c r="F29" s="19"/>
      <c r="G29" s="15"/>
      <c r="H29" s="33" t="e">
        <f>IF(VLOOKUP(Rennprotokoll!$D29,Einstellungen!$A$4:$B$19,2,FALSE)=TRUE,TRUE,FALSE)</f>
        <v>#N/A</v>
      </c>
      <c r="I29" s="34">
        <f t="shared" si="0"/>
        <v>0</v>
      </c>
      <c r="J29" s="46" t="e">
        <f t="shared" si="1"/>
        <v>#N/A</v>
      </c>
      <c r="K29" s="20"/>
      <c r="L29" s="20"/>
      <c r="M29" s="14"/>
    </row>
    <row r="30" spans="1:16" ht="19.95" customHeight="1" x14ac:dyDescent="0.3">
      <c r="A30" s="39"/>
      <c r="B30" s="17"/>
      <c r="C30" s="17"/>
      <c r="D30" s="16"/>
      <c r="E30" s="18"/>
      <c r="F30" s="19"/>
      <c r="G30" s="15"/>
      <c r="H30" s="33" t="e">
        <f>IF(VLOOKUP(Rennprotokoll!$D30,Einstellungen!$A$4:$B$19,2,FALSE)=TRUE,TRUE,FALSE)</f>
        <v>#N/A</v>
      </c>
      <c r="I30" s="34">
        <f t="shared" si="0"/>
        <v>0</v>
      </c>
      <c r="J30" s="46" t="e">
        <f t="shared" si="1"/>
        <v>#N/A</v>
      </c>
      <c r="K30" s="20"/>
      <c r="L30" s="20"/>
      <c r="M30" s="14"/>
    </row>
    <row r="31" spans="1:16" ht="19.95" customHeight="1" x14ac:dyDescent="0.3">
      <c r="A31" s="39"/>
      <c r="B31" s="17"/>
      <c r="C31" s="17"/>
      <c r="D31" s="16"/>
      <c r="E31" s="18"/>
      <c r="F31" s="19"/>
      <c r="G31" s="15"/>
      <c r="H31" s="33" t="e">
        <f>IF(VLOOKUP(Rennprotokoll!$D31,Einstellungen!$A$4:$B$19,2,FALSE)=TRUE,TRUE,FALSE)</f>
        <v>#N/A</v>
      </c>
      <c r="I31" s="34">
        <f t="shared" si="0"/>
        <v>0</v>
      </c>
      <c r="J31" s="46" t="e">
        <f t="shared" si="1"/>
        <v>#N/A</v>
      </c>
      <c r="K31" s="20"/>
      <c r="L31" s="20"/>
      <c r="M31" s="14"/>
    </row>
    <row r="32" spans="1:16" ht="19.95" customHeight="1" x14ac:dyDescent="0.3">
      <c r="A32" s="39"/>
      <c r="B32" s="17"/>
      <c r="C32" s="17"/>
      <c r="D32" s="16"/>
      <c r="E32" s="18"/>
      <c r="F32" s="19"/>
      <c r="G32" s="15"/>
      <c r="H32" s="33" t="e">
        <f>IF(VLOOKUP(Rennprotokoll!$D32,Einstellungen!$A$4:$B$19,2,FALSE)=TRUE,TRUE,FALSE)</f>
        <v>#N/A</v>
      </c>
      <c r="I32" s="34">
        <f t="shared" si="0"/>
        <v>0</v>
      </c>
      <c r="J32" s="46" t="e">
        <f t="shared" si="1"/>
        <v>#N/A</v>
      </c>
      <c r="K32" s="20"/>
      <c r="L32" s="20"/>
      <c r="M32" s="14"/>
      <c r="N32" s="56" t="s">
        <v>35</v>
      </c>
      <c r="O32" s="56"/>
      <c r="P32" s="56"/>
    </row>
    <row r="33" spans="1:16" ht="19.95" customHeight="1" x14ac:dyDescent="0.3">
      <c r="A33" s="39"/>
      <c r="B33" s="17"/>
      <c r="C33" s="17"/>
      <c r="D33" s="16"/>
      <c r="E33" s="18"/>
      <c r="F33" s="19"/>
      <c r="G33" s="15"/>
      <c r="H33" s="33" t="e">
        <f>IF(VLOOKUP(Rennprotokoll!$D33,Einstellungen!$A$4:$B$19,2,FALSE)=TRUE,TRUE,FALSE)</f>
        <v>#N/A</v>
      </c>
      <c r="I33" s="34">
        <f t="shared" si="0"/>
        <v>0</v>
      </c>
      <c r="J33" s="46" t="e">
        <f t="shared" si="1"/>
        <v>#N/A</v>
      </c>
      <c r="K33" s="20"/>
      <c r="L33" s="20"/>
      <c r="M33" s="14"/>
      <c r="N33" s="56"/>
      <c r="O33" s="56"/>
      <c r="P33" s="56"/>
    </row>
    <row r="34" spans="1:16" ht="19.95" customHeight="1" x14ac:dyDescent="0.3">
      <c r="A34" s="39"/>
      <c r="B34" s="17"/>
      <c r="C34" s="17"/>
      <c r="D34" s="16"/>
      <c r="E34" s="18"/>
      <c r="F34" s="19"/>
      <c r="G34" s="15"/>
      <c r="H34" s="33" t="e">
        <f>IF(VLOOKUP(Rennprotokoll!$D34,Einstellungen!$A$4:$B$19,2,FALSE)=TRUE,TRUE,FALSE)</f>
        <v>#N/A</v>
      </c>
      <c r="I34" s="34">
        <f t="shared" si="0"/>
        <v>0</v>
      </c>
      <c r="J34" s="46" t="e">
        <f t="shared" si="1"/>
        <v>#N/A</v>
      </c>
      <c r="K34" s="20"/>
      <c r="L34" s="20"/>
      <c r="M34" s="14"/>
      <c r="N34" s="56"/>
      <c r="O34" s="56"/>
      <c r="P34" s="56"/>
    </row>
    <row r="35" spans="1:16" ht="19.95" customHeight="1" x14ac:dyDescent="0.3">
      <c r="A35" s="39"/>
      <c r="B35" s="17"/>
      <c r="C35" s="17"/>
      <c r="D35" s="16"/>
      <c r="E35" s="18"/>
      <c r="F35" s="19"/>
      <c r="G35" s="15"/>
      <c r="H35" s="33" t="e">
        <f>IF(VLOOKUP(Rennprotokoll!$D35,Einstellungen!$A$4:$B$19,2,FALSE)=TRUE,TRUE,FALSE)</f>
        <v>#N/A</v>
      </c>
      <c r="I35" s="34">
        <f t="shared" si="0"/>
        <v>0</v>
      </c>
      <c r="J35" s="46" t="e">
        <f t="shared" si="1"/>
        <v>#N/A</v>
      </c>
      <c r="K35" s="20"/>
      <c r="L35" s="20"/>
      <c r="M35" s="14"/>
      <c r="N35" s="57"/>
      <c r="O35" s="57"/>
      <c r="P35" s="57"/>
    </row>
    <row r="36" spans="1:16" ht="19.95" customHeight="1" x14ac:dyDescent="0.3">
      <c r="A36" s="39"/>
      <c r="B36" s="17"/>
      <c r="C36" s="17"/>
      <c r="D36" s="16"/>
      <c r="E36" s="18"/>
      <c r="F36" s="19"/>
      <c r="G36" s="15"/>
      <c r="H36" s="33" t="e">
        <f>IF(VLOOKUP(Rennprotokoll!$D36,Einstellungen!$A$4:$B$19,2,FALSE)=TRUE,TRUE,FALSE)</f>
        <v>#N/A</v>
      </c>
      <c r="I36" s="34">
        <f t="shared" si="0"/>
        <v>0</v>
      </c>
      <c r="J36" s="46" t="e">
        <f t="shared" si="1"/>
        <v>#N/A</v>
      </c>
      <c r="K36" s="20"/>
      <c r="L36" s="20"/>
      <c r="M36" s="14"/>
      <c r="N36" s="36" t="s">
        <v>33</v>
      </c>
      <c r="O36" s="55" t="s">
        <v>34</v>
      </c>
      <c r="P36" s="55"/>
    </row>
    <row r="37" spans="1:16" ht="19.95" customHeight="1" x14ac:dyDescent="0.3">
      <c r="A37" s="39"/>
      <c r="B37" s="17"/>
      <c r="C37" s="17"/>
      <c r="D37" s="16"/>
      <c r="E37" s="18"/>
      <c r="F37" s="19"/>
      <c r="G37" s="15"/>
      <c r="H37" s="33" t="e">
        <f>IF(VLOOKUP(Rennprotokoll!$D37,Einstellungen!$A$4:$B$19,2,FALSE)=TRUE,TRUE,FALSE)</f>
        <v>#N/A</v>
      </c>
      <c r="I37" s="34">
        <f t="shared" si="0"/>
        <v>0</v>
      </c>
      <c r="J37" s="46" t="e">
        <f t="shared" si="1"/>
        <v>#N/A</v>
      </c>
      <c r="K37" s="20"/>
      <c r="L37" s="20"/>
      <c r="M37" s="14"/>
    </row>
    <row r="38" spans="1:16" ht="19.95" customHeight="1" x14ac:dyDescent="0.3">
      <c r="A38" s="39"/>
      <c r="B38" s="17"/>
      <c r="C38" s="17"/>
      <c r="D38" s="16"/>
      <c r="E38" s="18"/>
      <c r="F38" s="19"/>
      <c r="G38" s="15"/>
      <c r="H38" s="33" t="e">
        <f>IF(VLOOKUP(Rennprotokoll!$D38,Einstellungen!$A$4:$B$19,2,FALSE)=TRUE,TRUE,FALSE)</f>
        <v>#N/A</v>
      </c>
      <c r="I38" s="34">
        <f t="shared" si="0"/>
        <v>0</v>
      </c>
      <c r="J38" s="46" t="e">
        <f t="shared" si="1"/>
        <v>#N/A</v>
      </c>
      <c r="K38" s="20"/>
      <c r="L38" s="20"/>
      <c r="M38" s="14"/>
    </row>
    <row r="39" spans="1:16" ht="19.95" customHeight="1" x14ac:dyDescent="0.3">
      <c r="A39" s="39"/>
      <c r="B39" s="17"/>
      <c r="C39" s="17"/>
      <c r="D39" s="16"/>
      <c r="E39" s="18"/>
      <c r="F39" s="19"/>
      <c r="G39" s="15"/>
      <c r="H39" s="33" t="e">
        <f>IF(VLOOKUP(Rennprotokoll!$D39,Einstellungen!$A$4:$B$19,2,FALSE)=TRUE,TRUE,FALSE)</f>
        <v>#N/A</v>
      </c>
      <c r="I39" s="34">
        <f t="shared" si="0"/>
        <v>0</v>
      </c>
      <c r="J39" s="46" t="e">
        <f t="shared" si="1"/>
        <v>#N/A</v>
      </c>
      <c r="K39" s="20"/>
      <c r="L39" s="20"/>
      <c r="M39" s="14"/>
    </row>
    <row r="40" spans="1:16" ht="19.95" customHeight="1" x14ac:dyDescent="0.3">
      <c r="A40" s="39"/>
      <c r="B40" s="17"/>
      <c r="C40" s="17"/>
      <c r="D40" s="16"/>
      <c r="E40" s="18"/>
      <c r="F40" s="19"/>
      <c r="G40" s="15"/>
      <c r="H40" s="33" t="e">
        <f>IF(VLOOKUP(Rennprotokoll!$D40,Einstellungen!$A$4:$B$19,2,FALSE)=TRUE,TRUE,FALSE)</f>
        <v>#N/A</v>
      </c>
      <c r="I40" s="34">
        <f t="shared" si="0"/>
        <v>0</v>
      </c>
      <c r="J40" s="46" t="e">
        <f t="shared" si="1"/>
        <v>#N/A</v>
      </c>
      <c r="K40" s="20"/>
      <c r="L40" s="20"/>
      <c r="M40" s="14"/>
      <c r="N40" s="37"/>
      <c r="O40" s="37"/>
      <c r="P40" s="37"/>
    </row>
    <row r="41" spans="1:16" ht="19.95" customHeight="1" x14ac:dyDescent="0.3">
      <c r="A41" s="39"/>
      <c r="B41" s="17"/>
      <c r="C41" s="17"/>
      <c r="D41" s="16"/>
      <c r="E41" s="18"/>
      <c r="F41" s="19"/>
      <c r="G41" s="15"/>
      <c r="H41" s="33" t="e">
        <f>IF(VLOOKUP(Rennprotokoll!$D41,Einstellungen!$A$4:$B$19,2,FALSE)=TRUE,TRUE,FALSE)</f>
        <v>#N/A</v>
      </c>
      <c r="I41" s="34">
        <f t="shared" si="0"/>
        <v>0</v>
      </c>
      <c r="J41" s="46" t="e">
        <f t="shared" si="1"/>
        <v>#N/A</v>
      </c>
      <c r="K41" s="20"/>
      <c r="L41" s="20"/>
      <c r="M41" s="14"/>
    </row>
    <row r="42" spans="1:16" ht="19.95" customHeight="1" x14ac:dyDescent="0.3">
      <c r="A42" s="39"/>
      <c r="B42" s="17"/>
      <c r="C42" s="17"/>
      <c r="D42" s="16"/>
      <c r="E42" s="18"/>
      <c r="F42" s="19"/>
      <c r="G42" s="15"/>
      <c r="H42" s="33" t="e">
        <f>IF(VLOOKUP(Rennprotokoll!$D42,Einstellungen!$A$4:$B$19,2,FALSE)=TRUE,TRUE,FALSE)</f>
        <v>#N/A</v>
      </c>
      <c r="I42" s="34">
        <f t="shared" si="0"/>
        <v>0</v>
      </c>
      <c r="J42" s="46" t="e">
        <f t="shared" si="1"/>
        <v>#N/A</v>
      </c>
      <c r="K42" s="20"/>
      <c r="L42" s="20"/>
      <c r="M42" s="14"/>
    </row>
    <row r="43" spans="1:16" ht="19.95" customHeight="1" x14ac:dyDescent="0.3">
      <c r="A43" s="39"/>
      <c r="B43" s="17"/>
      <c r="C43" s="17"/>
      <c r="D43" s="16"/>
      <c r="E43" s="18"/>
      <c r="F43" s="19"/>
      <c r="G43" s="15"/>
      <c r="H43" s="33" t="e">
        <f>IF(VLOOKUP(Rennprotokoll!$D43,Einstellungen!$A$4:$B$19,2,FALSE)=TRUE,TRUE,FALSE)</f>
        <v>#N/A</v>
      </c>
      <c r="I43" s="34">
        <f t="shared" si="0"/>
        <v>0</v>
      </c>
      <c r="J43" s="46" t="e">
        <f t="shared" si="1"/>
        <v>#N/A</v>
      </c>
      <c r="K43" s="20"/>
      <c r="L43" s="20"/>
      <c r="M43" s="14"/>
    </row>
    <row r="44" spans="1:16" ht="19.95" customHeight="1" x14ac:dyDescent="0.3">
      <c r="A44" s="39"/>
      <c r="B44" s="17"/>
      <c r="C44" s="17"/>
      <c r="D44" s="16"/>
      <c r="E44" s="18"/>
      <c r="F44" s="19"/>
      <c r="G44" s="15"/>
      <c r="H44" s="33" t="e">
        <f>IF(VLOOKUP(Rennprotokoll!$D44,Einstellungen!$A$4:$B$19,2,FALSE)=TRUE,TRUE,FALSE)</f>
        <v>#N/A</v>
      </c>
      <c r="I44" s="34">
        <f t="shared" si="0"/>
        <v>0</v>
      </c>
      <c r="J44" s="46" t="e">
        <f t="shared" si="1"/>
        <v>#N/A</v>
      </c>
      <c r="K44" s="20"/>
      <c r="L44" s="20"/>
      <c r="M44" s="14"/>
    </row>
  </sheetData>
  <sheetProtection algorithmName="SHA-512" hashValue="pFdaLc1xYTtTB5on7gs/SZ9lXq2JYtRVIrTNUAz29zyrR3CjQRWcIHluANqgTXLMaTmBXFg5Hovrs/sFtKL2lQ==" saltValue="QQwt3iHkpxwFHYchlBe3Hg==" spinCount="100000" sheet="1" selectLockedCells="1"/>
  <mergeCells count="23">
    <mergeCell ref="P7:P8"/>
    <mergeCell ref="P9:P10"/>
    <mergeCell ref="N14:O15"/>
    <mergeCell ref="P14:P15"/>
    <mergeCell ref="P16:P17"/>
    <mergeCell ref="N16:O17"/>
    <mergeCell ref="N7:O8"/>
    <mergeCell ref="N9:O10"/>
    <mergeCell ref="O36:P36"/>
    <mergeCell ref="N32:P35"/>
    <mergeCell ref="P21:P22"/>
    <mergeCell ref="P23:P24"/>
    <mergeCell ref="N25:O26"/>
    <mergeCell ref="P25:P26"/>
    <mergeCell ref="P27:P28"/>
    <mergeCell ref="N27:O28"/>
    <mergeCell ref="N23:O24"/>
    <mergeCell ref="N21:O22"/>
    <mergeCell ref="B1:E4"/>
    <mergeCell ref="F1:G4"/>
    <mergeCell ref="A1:A4"/>
    <mergeCell ref="J1:J3"/>
    <mergeCell ref="K1:P3"/>
  </mergeCells>
  <conditionalFormatting sqref="J7:J44">
    <cfRule type="cellIs" dxfId="0" priority="3" operator="notEqual">
      <formula>""</formula>
    </cfRule>
  </conditionalFormatting>
  <dataValidations count="1">
    <dataValidation type="list" allowBlank="1" showInputMessage="1" showErrorMessage="1" sqref="D7:D44" xr:uid="{00000000-0002-0000-0000-000000000000}">
      <formula1>Disziplin</formula1>
    </dataValidation>
  </dataValidations>
  <pageMargins left="0.39370078740157483" right="0.39370078740157483" top="0.39370078740157483" bottom="0.39370078740157483" header="0.31496062992125984" footer="0.31496062992125984"/>
  <pageSetup paperSize="9" scale="63" orientation="landscape" horizontalDpi="4294967293" verticalDpi="0" r:id="rId1"/>
  <ignoredErrors>
    <ignoredError sqref="G31:G44 I11:J44 H11:H44" evalError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>
    <tabColor rgb="FF007A99"/>
  </sheetPr>
  <dimension ref="A1:I38"/>
  <sheetViews>
    <sheetView workbookViewId="0">
      <selection activeCell="B15" sqref="B15:I17"/>
    </sheetView>
  </sheetViews>
  <sheetFormatPr baseColWidth="10" defaultRowHeight="14.4" x14ac:dyDescent="0.3"/>
  <cols>
    <col min="2" max="2" width="15" customWidth="1"/>
    <col min="9" max="9" width="15.77734375" customWidth="1"/>
  </cols>
  <sheetData>
    <row r="1" spans="1:9" ht="20.100000000000001" customHeight="1" thickBot="1" x14ac:dyDescent="0.35">
      <c r="A1" s="126" t="s">
        <v>36</v>
      </c>
      <c r="B1" s="127"/>
      <c r="C1" s="127"/>
      <c r="D1" s="127"/>
      <c r="E1" s="127"/>
      <c r="F1" s="127"/>
      <c r="G1" s="127"/>
      <c r="H1" s="127"/>
      <c r="I1" s="128"/>
    </row>
    <row r="2" spans="1:9" ht="20.100000000000001" customHeight="1" x14ac:dyDescent="0.3">
      <c r="A2" s="137" t="s">
        <v>65</v>
      </c>
      <c r="B2" s="135" t="s">
        <v>52</v>
      </c>
      <c r="C2" s="135"/>
      <c r="D2" s="135"/>
      <c r="E2" s="135"/>
      <c r="F2" s="135"/>
      <c r="G2" s="135"/>
      <c r="H2" s="135"/>
      <c r="I2" s="136"/>
    </row>
    <row r="3" spans="1:9" ht="20.100000000000001" customHeight="1" x14ac:dyDescent="0.3">
      <c r="A3" s="138"/>
      <c r="B3" s="47" t="s">
        <v>2</v>
      </c>
      <c r="C3" s="129" t="s">
        <v>6</v>
      </c>
      <c r="D3" s="129"/>
      <c r="E3" s="129"/>
      <c r="F3" s="129"/>
      <c r="G3" s="129"/>
      <c r="H3" s="129"/>
      <c r="I3" s="130"/>
    </row>
    <row r="4" spans="1:9" ht="20.100000000000001" customHeight="1" x14ac:dyDescent="0.3">
      <c r="A4" s="138"/>
      <c r="B4" s="48" t="s">
        <v>37</v>
      </c>
      <c r="C4" s="131" t="s">
        <v>38</v>
      </c>
      <c r="D4" s="131"/>
      <c r="E4" s="131"/>
      <c r="F4" s="131"/>
      <c r="G4" s="131"/>
      <c r="H4" s="131"/>
      <c r="I4" s="132"/>
    </row>
    <row r="5" spans="1:9" ht="20.100000000000001" customHeight="1" x14ac:dyDescent="0.3">
      <c r="A5" s="138"/>
      <c r="B5" s="48" t="s">
        <v>56</v>
      </c>
      <c r="C5" s="133" t="s">
        <v>57</v>
      </c>
      <c r="D5" s="133"/>
      <c r="E5" s="133"/>
      <c r="F5" s="133"/>
      <c r="G5" s="133"/>
      <c r="H5" s="133"/>
      <c r="I5" s="134"/>
    </row>
    <row r="6" spans="1:9" ht="20.100000000000001" customHeight="1" x14ac:dyDescent="0.3">
      <c r="A6" s="138"/>
      <c r="B6" s="116" t="s">
        <v>40</v>
      </c>
      <c r="C6" s="116"/>
      <c r="D6" s="116"/>
      <c r="E6" s="116"/>
      <c r="F6" s="116"/>
      <c r="G6" s="116"/>
      <c r="H6" s="116"/>
      <c r="I6" s="117"/>
    </row>
    <row r="7" spans="1:9" ht="23.4" customHeight="1" x14ac:dyDescent="0.3">
      <c r="A7" s="97" t="s">
        <v>66</v>
      </c>
      <c r="B7" s="141" t="s">
        <v>91</v>
      </c>
      <c r="C7" s="142"/>
      <c r="D7" s="142"/>
      <c r="E7" s="142"/>
      <c r="F7" s="142"/>
      <c r="G7" s="142"/>
      <c r="H7" s="142"/>
      <c r="I7" s="143"/>
    </row>
    <row r="8" spans="1:9" ht="28.8" customHeight="1" x14ac:dyDescent="0.3">
      <c r="A8" s="138"/>
      <c r="B8" s="140"/>
      <c r="C8" s="114"/>
      <c r="D8" s="114"/>
      <c r="E8" s="114"/>
      <c r="F8" s="114"/>
      <c r="G8" s="114"/>
      <c r="H8" s="114"/>
      <c r="I8" s="115"/>
    </row>
    <row r="9" spans="1:9" ht="20.100000000000001" customHeight="1" x14ac:dyDescent="0.3">
      <c r="A9" s="138"/>
      <c r="B9" s="120" t="s">
        <v>87</v>
      </c>
      <c r="C9" s="121"/>
      <c r="D9" s="121"/>
      <c r="E9" s="121"/>
      <c r="F9" s="121"/>
      <c r="G9" s="121"/>
      <c r="H9" s="121"/>
      <c r="I9" s="122"/>
    </row>
    <row r="10" spans="1:9" ht="20.100000000000001" customHeight="1" x14ac:dyDescent="0.3">
      <c r="A10" s="138"/>
      <c r="B10" s="120"/>
      <c r="C10" s="121"/>
      <c r="D10" s="121"/>
      <c r="E10" s="121"/>
      <c r="F10" s="121"/>
      <c r="G10" s="121"/>
      <c r="H10" s="121"/>
      <c r="I10" s="122"/>
    </row>
    <row r="11" spans="1:9" ht="20.100000000000001" customHeight="1" x14ac:dyDescent="0.3">
      <c r="A11" s="138"/>
      <c r="B11" s="140" t="s">
        <v>90</v>
      </c>
      <c r="C11" s="114"/>
      <c r="D11" s="114"/>
      <c r="E11" s="114"/>
      <c r="F11" s="114"/>
      <c r="G11" s="114"/>
      <c r="H11" s="114"/>
      <c r="I11" s="115"/>
    </row>
    <row r="12" spans="1:9" ht="20.100000000000001" customHeight="1" x14ac:dyDescent="0.3">
      <c r="A12" s="138"/>
      <c r="B12" s="139" t="s">
        <v>92</v>
      </c>
      <c r="C12" s="116"/>
      <c r="D12" s="116"/>
      <c r="E12" s="116"/>
      <c r="F12" s="116"/>
      <c r="G12" s="116"/>
      <c r="H12" s="116"/>
      <c r="I12" s="117"/>
    </row>
    <row r="13" spans="1:9" ht="20.100000000000001" customHeight="1" x14ac:dyDescent="0.3">
      <c r="A13" s="138"/>
      <c r="B13" s="139"/>
      <c r="C13" s="116"/>
      <c r="D13" s="116"/>
      <c r="E13" s="116"/>
      <c r="F13" s="116"/>
      <c r="G13" s="116"/>
      <c r="H13" s="116"/>
      <c r="I13" s="117"/>
    </row>
    <row r="14" spans="1:9" ht="20.100000000000001" customHeight="1" x14ac:dyDescent="0.3">
      <c r="A14" s="138"/>
      <c r="B14" s="139"/>
      <c r="C14" s="116"/>
      <c r="D14" s="116"/>
      <c r="E14" s="116"/>
      <c r="F14" s="116"/>
      <c r="G14" s="116"/>
      <c r="H14" s="116"/>
      <c r="I14" s="117"/>
    </row>
    <row r="15" spans="1:9" ht="20.100000000000001" customHeight="1" x14ac:dyDescent="0.3">
      <c r="A15" s="138"/>
      <c r="B15" s="140" t="s">
        <v>72</v>
      </c>
      <c r="C15" s="114"/>
      <c r="D15" s="114"/>
      <c r="E15" s="114"/>
      <c r="F15" s="114"/>
      <c r="G15" s="114"/>
      <c r="H15" s="114"/>
      <c r="I15" s="115"/>
    </row>
    <row r="16" spans="1:9" ht="20.100000000000001" customHeight="1" x14ac:dyDescent="0.3">
      <c r="A16" s="138"/>
      <c r="B16" s="140"/>
      <c r="C16" s="114"/>
      <c r="D16" s="114"/>
      <c r="E16" s="114"/>
      <c r="F16" s="114"/>
      <c r="G16" s="114"/>
      <c r="H16" s="114"/>
      <c r="I16" s="115"/>
    </row>
    <row r="17" spans="1:9" ht="20.100000000000001" customHeight="1" x14ac:dyDescent="0.3">
      <c r="A17" s="138"/>
      <c r="B17" s="140"/>
      <c r="C17" s="114"/>
      <c r="D17" s="114"/>
      <c r="E17" s="114"/>
      <c r="F17" s="114"/>
      <c r="G17" s="114"/>
      <c r="H17" s="114"/>
      <c r="I17" s="115"/>
    </row>
    <row r="18" spans="1:9" ht="20.100000000000001" customHeight="1" x14ac:dyDescent="0.3">
      <c r="A18" s="44"/>
      <c r="B18" s="139" t="s">
        <v>67</v>
      </c>
      <c r="C18" s="116"/>
      <c r="D18" s="116"/>
      <c r="E18" s="116"/>
      <c r="F18" s="116"/>
      <c r="G18" s="116"/>
      <c r="H18" s="116"/>
      <c r="I18" s="117"/>
    </row>
    <row r="19" spans="1:9" ht="20.100000000000001" customHeight="1" x14ac:dyDescent="0.3">
      <c r="A19" s="97" t="s">
        <v>77</v>
      </c>
      <c r="B19" s="99" t="s">
        <v>86</v>
      </c>
      <c r="C19" s="100"/>
      <c r="D19" s="100"/>
      <c r="E19" s="100"/>
      <c r="F19" s="100"/>
      <c r="G19" s="100"/>
      <c r="H19" s="100"/>
      <c r="I19" s="101"/>
    </row>
    <row r="20" spans="1:9" ht="20.100000000000001" customHeight="1" x14ac:dyDescent="0.3">
      <c r="A20" s="98"/>
      <c r="B20" s="102"/>
      <c r="C20" s="103"/>
      <c r="D20" s="103"/>
      <c r="E20" s="103"/>
      <c r="F20" s="103"/>
      <c r="G20" s="103"/>
      <c r="H20" s="103"/>
      <c r="I20" s="104"/>
    </row>
    <row r="21" spans="1:9" ht="20.100000000000001" customHeight="1" x14ac:dyDescent="0.3">
      <c r="A21" s="108" t="s">
        <v>39</v>
      </c>
      <c r="B21" s="118" t="s">
        <v>51</v>
      </c>
      <c r="C21" s="118"/>
      <c r="D21" s="118"/>
      <c r="E21" s="118"/>
      <c r="F21" s="118"/>
      <c r="G21" s="118"/>
      <c r="H21" s="118"/>
      <c r="I21" s="119"/>
    </row>
    <row r="22" spans="1:9" ht="20.100000000000001" customHeight="1" x14ac:dyDescent="0.3">
      <c r="A22" s="109"/>
      <c r="B22" s="111" t="s">
        <v>59</v>
      </c>
      <c r="C22" s="112"/>
      <c r="D22" s="112"/>
      <c r="E22" s="112"/>
      <c r="F22" s="112"/>
      <c r="G22" s="112"/>
      <c r="H22" s="112"/>
      <c r="I22" s="113"/>
    </row>
    <row r="23" spans="1:9" ht="20.100000000000001" customHeight="1" x14ac:dyDescent="0.3">
      <c r="A23" s="109"/>
      <c r="B23" s="116" t="s">
        <v>44</v>
      </c>
      <c r="C23" s="116"/>
      <c r="D23" s="116"/>
      <c r="E23" s="116"/>
      <c r="F23" s="116"/>
      <c r="G23" s="116"/>
      <c r="H23" s="116"/>
      <c r="I23" s="117"/>
    </row>
    <row r="24" spans="1:9" ht="20.100000000000001" customHeight="1" x14ac:dyDescent="0.3">
      <c r="A24" s="109"/>
      <c r="B24" s="114" t="s">
        <v>43</v>
      </c>
      <c r="C24" s="114"/>
      <c r="D24" s="114"/>
      <c r="E24" s="114"/>
      <c r="F24" s="114"/>
      <c r="G24" s="114"/>
      <c r="H24" s="114"/>
      <c r="I24" s="115"/>
    </row>
    <row r="25" spans="1:9" ht="20.100000000000001" customHeight="1" x14ac:dyDescent="0.3">
      <c r="A25" s="109"/>
      <c r="B25" s="116" t="s">
        <v>53</v>
      </c>
      <c r="C25" s="116"/>
      <c r="D25" s="116"/>
      <c r="E25" s="116"/>
      <c r="F25" s="116"/>
      <c r="G25" s="116"/>
      <c r="H25" s="116"/>
      <c r="I25" s="117"/>
    </row>
    <row r="26" spans="1:9" ht="20.100000000000001" customHeight="1" x14ac:dyDescent="0.3">
      <c r="A26" s="109"/>
      <c r="B26" s="114" t="s">
        <v>73</v>
      </c>
      <c r="C26" s="114"/>
      <c r="D26" s="114"/>
      <c r="E26" s="114"/>
      <c r="F26" s="114"/>
      <c r="G26" s="114"/>
      <c r="H26" s="114"/>
      <c r="I26" s="115"/>
    </row>
    <row r="27" spans="1:9" ht="20.100000000000001" customHeight="1" x14ac:dyDescent="0.3">
      <c r="A27" s="109"/>
      <c r="B27" s="114"/>
      <c r="C27" s="114"/>
      <c r="D27" s="114"/>
      <c r="E27" s="114"/>
      <c r="F27" s="114"/>
      <c r="G27" s="114"/>
      <c r="H27" s="114"/>
      <c r="I27" s="115"/>
    </row>
    <row r="28" spans="1:9" ht="20.100000000000001" customHeight="1" x14ac:dyDescent="0.3">
      <c r="A28" s="109"/>
      <c r="B28" s="114"/>
      <c r="C28" s="114"/>
      <c r="D28" s="114"/>
      <c r="E28" s="114"/>
      <c r="F28" s="114"/>
      <c r="G28" s="114"/>
      <c r="H28" s="114"/>
      <c r="I28" s="115"/>
    </row>
    <row r="29" spans="1:9" ht="20.100000000000001" customHeight="1" x14ac:dyDescent="0.3">
      <c r="A29" s="109"/>
      <c r="B29" s="120" t="s">
        <v>85</v>
      </c>
      <c r="C29" s="121"/>
      <c r="D29" s="121"/>
      <c r="E29" s="121"/>
      <c r="F29" s="121"/>
      <c r="G29" s="121"/>
      <c r="H29" s="121"/>
      <c r="I29" s="122"/>
    </row>
    <row r="30" spans="1:9" ht="20.100000000000001" customHeight="1" x14ac:dyDescent="0.3">
      <c r="A30" s="109"/>
      <c r="B30" s="120"/>
      <c r="C30" s="121"/>
      <c r="D30" s="121"/>
      <c r="E30" s="121"/>
      <c r="F30" s="121"/>
      <c r="G30" s="121"/>
      <c r="H30" s="121"/>
      <c r="I30" s="122"/>
    </row>
    <row r="31" spans="1:9" ht="20.100000000000001" customHeight="1" x14ac:dyDescent="0.3">
      <c r="A31" s="109"/>
      <c r="B31" s="105" t="s">
        <v>88</v>
      </c>
      <c r="C31" s="106"/>
      <c r="D31" s="106"/>
      <c r="E31" s="106"/>
      <c r="F31" s="106"/>
      <c r="G31" s="106"/>
      <c r="H31" s="106"/>
      <c r="I31" s="107"/>
    </row>
    <row r="32" spans="1:9" ht="30" customHeight="1" x14ac:dyDescent="0.3">
      <c r="A32" s="109"/>
      <c r="B32" s="105"/>
      <c r="C32" s="106"/>
      <c r="D32" s="106"/>
      <c r="E32" s="106"/>
      <c r="F32" s="106"/>
      <c r="G32" s="106"/>
      <c r="H32" s="106"/>
      <c r="I32" s="107"/>
    </row>
    <row r="33" spans="1:9" ht="20.100000000000001" customHeight="1" x14ac:dyDescent="0.3">
      <c r="A33" s="109"/>
      <c r="B33" s="120" t="s">
        <v>78</v>
      </c>
      <c r="C33" s="121"/>
      <c r="D33" s="121"/>
      <c r="E33" s="121"/>
      <c r="F33" s="121"/>
      <c r="G33" s="121"/>
      <c r="H33" s="121"/>
      <c r="I33" s="122"/>
    </row>
    <row r="34" spans="1:9" ht="20.100000000000001" customHeight="1" x14ac:dyDescent="0.3">
      <c r="A34" s="109"/>
      <c r="B34" s="120"/>
      <c r="C34" s="121"/>
      <c r="D34" s="121"/>
      <c r="E34" s="121"/>
      <c r="F34" s="121"/>
      <c r="G34" s="121"/>
      <c r="H34" s="121"/>
      <c r="I34" s="122"/>
    </row>
    <row r="35" spans="1:9" ht="20.100000000000001" customHeight="1" x14ac:dyDescent="0.3">
      <c r="A35" s="109"/>
      <c r="B35" s="105" t="s">
        <v>84</v>
      </c>
      <c r="C35" s="106"/>
      <c r="D35" s="106"/>
      <c r="E35" s="106"/>
      <c r="F35" s="106"/>
      <c r="G35" s="106"/>
      <c r="H35" s="106"/>
      <c r="I35" s="107"/>
    </row>
    <row r="36" spans="1:9" ht="20.100000000000001" customHeight="1" thickBot="1" x14ac:dyDescent="0.35">
      <c r="A36" s="110"/>
      <c r="B36" s="123"/>
      <c r="C36" s="124"/>
      <c r="D36" s="124"/>
      <c r="E36" s="124"/>
      <c r="F36" s="124"/>
      <c r="G36" s="124"/>
      <c r="H36" s="124"/>
      <c r="I36" s="125"/>
    </row>
    <row r="37" spans="1:9" ht="15" customHeight="1" x14ac:dyDescent="0.3">
      <c r="A37" s="1"/>
      <c r="B37" s="1"/>
      <c r="C37" s="1"/>
    </row>
    <row r="38" spans="1:9" ht="15" customHeight="1" x14ac:dyDescent="0.3"/>
  </sheetData>
  <sheetProtection algorithmName="SHA-512" hashValue="DaNatk/z0g4qP+IZKMomzb/v2CcozLGNkMjVj4/irX373dftuAldU5SN2xqNxBeiM8iXyLLBNA6ZLODIM1gNNQ==" saltValue="ooXkTu7thdPrSci+Ng9rPQ==" spinCount="100000" sheet="1" selectLockedCells="1" selectUnlockedCells="1"/>
  <mergeCells count="27">
    <mergeCell ref="B18:I18"/>
    <mergeCell ref="A7:A17"/>
    <mergeCell ref="B15:I17"/>
    <mergeCell ref="B11:I11"/>
    <mergeCell ref="B12:I14"/>
    <mergeCell ref="B7:I8"/>
    <mergeCell ref="B9:I10"/>
    <mergeCell ref="B6:I6"/>
    <mergeCell ref="A1:I1"/>
    <mergeCell ref="C3:I3"/>
    <mergeCell ref="C4:I4"/>
    <mergeCell ref="C5:I5"/>
    <mergeCell ref="B2:I2"/>
    <mergeCell ref="A2:A6"/>
    <mergeCell ref="A19:A20"/>
    <mergeCell ref="B19:I20"/>
    <mergeCell ref="B31:I32"/>
    <mergeCell ref="A21:A36"/>
    <mergeCell ref="B22:I22"/>
    <mergeCell ref="B26:I28"/>
    <mergeCell ref="B24:I24"/>
    <mergeCell ref="B23:I23"/>
    <mergeCell ref="B21:I21"/>
    <mergeCell ref="B25:I25"/>
    <mergeCell ref="B33:I34"/>
    <mergeCell ref="B35:I36"/>
    <mergeCell ref="B29:I30"/>
  </mergeCells>
  <pageMargins left="0.7" right="0.7" top="0.78740157499999996" bottom="0.78740157499999996" header="0.3" footer="0.3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tabColor theme="2" tint="-0.249977111117893"/>
  </sheetPr>
  <dimension ref="A1:M19"/>
  <sheetViews>
    <sheetView workbookViewId="0">
      <selection activeCell="M7" sqref="M7"/>
    </sheetView>
  </sheetViews>
  <sheetFormatPr baseColWidth="10" defaultRowHeight="14.4" x14ac:dyDescent="0.3"/>
  <cols>
    <col min="1" max="1" width="18.33203125" customWidth="1"/>
    <col min="2" max="2" width="8.33203125" customWidth="1"/>
    <col min="3" max="3" width="20.6640625" customWidth="1"/>
    <col min="4" max="4" width="15.6640625" customWidth="1"/>
    <col min="9" max="9" width="15.6640625" customWidth="1"/>
  </cols>
  <sheetData>
    <row r="1" spans="1:13" ht="15" thickBot="1" x14ac:dyDescent="0.35">
      <c r="A1" s="154" t="s">
        <v>24</v>
      </c>
      <c r="B1" s="155"/>
      <c r="C1" s="156"/>
      <c r="E1" s="157" t="s">
        <v>6</v>
      </c>
      <c r="F1" s="158"/>
      <c r="G1" s="158"/>
      <c r="H1" s="159"/>
      <c r="J1" s="149" t="s">
        <v>26</v>
      </c>
      <c r="K1" s="150"/>
      <c r="L1" s="150"/>
      <c r="M1" s="151"/>
    </row>
    <row r="2" spans="1:13" ht="15" thickBot="1" x14ac:dyDescent="0.35">
      <c r="A2" s="6" t="s">
        <v>20</v>
      </c>
      <c r="B2" s="162" t="s">
        <v>6</v>
      </c>
      <c r="C2" s="163"/>
      <c r="E2" s="160" t="s">
        <v>25</v>
      </c>
      <c r="F2" s="161"/>
      <c r="G2" s="161"/>
      <c r="H2" s="41">
        <v>15</v>
      </c>
      <c r="J2" s="152" t="s">
        <v>64</v>
      </c>
      <c r="K2" s="153"/>
      <c r="L2" s="153"/>
      <c r="M2" s="7">
        <v>0</v>
      </c>
    </row>
    <row r="3" spans="1:13" x14ac:dyDescent="0.3">
      <c r="A3" s="9"/>
      <c r="B3" s="8" t="b">
        <f>FALSE</f>
        <v>0</v>
      </c>
      <c r="C3" s="10" t="s">
        <v>27</v>
      </c>
      <c r="J3" s="147" t="s">
        <v>69</v>
      </c>
      <c r="K3" s="148"/>
      <c r="L3" s="148"/>
      <c r="M3" s="42">
        <v>10</v>
      </c>
    </row>
    <row r="4" spans="1:13" x14ac:dyDescent="0.3">
      <c r="A4" s="2" t="s">
        <v>10</v>
      </c>
      <c r="B4" s="3" t="b">
        <f>TRUE</f>
        <v>1</v>
      </c>
      <c r="C4" s="145" t="s">
        <v>19</v>
      </c>
      <c r="J4" s="147" t="s">
        <v>70</v>
      </c>
      <c r="K4" s="148"/>
      <c r="L4" s="148"/>
      <c r="M4" s="42">
        <v>15</v>
      </c>
    </row>
    <row r="5" spans="1:13" ht="15" thickBot="1" x14ac:dyDescent="0.35">
      <c r="A5" s="2" t="s">
        <v>13</v>
      </c>
      <c r="B5" s="3" t="b">
        <f>TRUE</f>
        <v>1</v>
      </c>
      <c r="C5" s="145"/>
      <c r="J5" s="164" t="s">
        <v>71</v>
      </c>
      <c r="K5" s="165"/>
      <c r="L5" s="165"/>
      <c r="M5" s="43">
        <v>20</v>
      </c>
    </row>
    <row r="6" spans="1:13" x14ac:dyDescent="0.3">
      <c r="A6" s="2" t="s">
        <v>11</v>
      </c>
      <c r="B6" s="3" t="b">
        <f>TRUE</f>
        <v>1</v>
      </c>
      <c r="C6" s="145"/>
      <c r="J6" s="152" t="s">
        <v>95</v>
      </c>
      <c r="K6" s="153"/>
      <c r="L6" s="153"/>
      <c r="M6" s="7">
        <v>10</v>
      </c>
    </row>
    <row r="7" spans="1:13" ht="15" thickBot="1" x14ac:dyDescent="0.35">
      <c r="A7" s="2" t="s">
        <v>16</v>
      </c>
      <c r="B7" s="3" t="b">
        <f>TRUE</f>
        <v>1</v>
      </c>
      <c r="C7" s="145"/>
      <c r="J7" s="164" t="s">
        <v>96</v>
      </c>
      <c r="K7" s="165"/>
      <c r="L7" s="165"/>
      <c r="M7" s="49">
        <v>5</v>
      </c>
    </row>
    <row r="8" spans="1:13" x14ac:dyDescent="0.3">
      <c r="A8" s="2" t="s">
        <v>12</v>
      </c>
      <c r="B8" s="3" t="b">
        <f>TRUE</f>
        <v>1</v>
      </c>
      <c r="C8" s="145"/>
    </row>
    <row r="9" spans="1:13" x14ac:dyDescent="0.3">
      <c r="A9" s="2" t="s">
        <v>14</v>
      </c>
      <c r="B9" s="3" t="b">
        <f>TRUE</f>
        <v>1</v>
      </c>
      <c r="C9" s="145"/>
    </row>
    <row r="10" spans="1:13" x14ac:dyDescent="0.3">
      <c r="A10" s="2" t="s">
        <v>7</v>
      </c>
      <c r="B10" s="3" t="b">
        <f>TRUE</f>
        <v>1</v>
      </c>
      <c r="C10" s="145"/>
    </row>
    <row r="11" spans="1:13" x14ac:dyDescent="0.3">
      <c r="A11" s="2" t="s">
        <v>15</v>
      </c>
      <c r="B11" s="3" t="b">
        <f>TRUE</f>
        <v>1</v>
      </c>
      <c r="C11" s="145"/>
    </row>
    <row r="12" spans="1:13" x14ac:dyDescent="0.3">
      <c r="A12" s="2" t="s">
        <v>18</v>
      </c>
      <c r="B12" s="3" t="b">
        <f>TRUE</f>
        <v>1</v>
      </c>
      <c r="C12" s="145"/>
    </row>
    <row r="13" spans="1:13" x14ac:dyDescent="0.3">
      <c r="A13" s="2" t="s">
        <v>22</v>
      </c>
      <c r="B13" s="3" t="b">
        <f>TRUE</f>
        <v>1</v>
      </c>
      <c r="C13" s="145"/>
    </row>
    <row r="14" spans="1:13" x14ac:dyDescent="0.3">
      <c r="A14" s="2" t="s">
        <v>41</v>
      </c>
      <c r="B14" s="3" t="b">
        <f>TRUE</f>
        <v>1</v>
      </c>
      <c r="C14" s="38"/>
    </row>
    <row r="15" spans="1:13" ht="15" customHeight="1" x14ac:dyDescent="0.3">
      <c r="A15" s="11" t="s">
        <v>21</v>
      </c>
      <c r="B15" s="12" t="b">
        <f>FALSE</f>
        <v>0</v>
      </c>
      <c r="C15" s="13" t="s">
        <v>28</v>
      </c>
    </row>
    <row r="16" spans="1:13" ht="15" customHeight="1" x14ac:dyDescent="0.3">
      <c r="A16" s="5" t="s">
        <v>54</v>
      </c>
      <c r="B16" s="3" t="b">
        <v>1</v>
      </c>
      <c r="C16" s="144" t="s">
        <v>55</v>
      </c>
    </row>
    <row r="17" spans="1:3" ht="15" customHeight="1" x14ac:dyDescent="0.3">
      <c r="A17" s="5" t="s">
        <v>62</v>
      </c>
      <c r="B17" s="3" t="b">
        <v>1</v>
      </c>
      <c r="C17" s="145"/>
    </row>
    <row r="18" spans="1:3" ht="15" customHeight="1" x14ac:dyDescent="0.3">
      <c r="A18" s="5" t="s">
        <v>89</v>
      </c>
      <c r="B18" s="3" t="b">
        <v>1</v>
      </c>
      <c r="C18" s="145"/>
    </row>
    <row r="19" spans="1:3" ht="15" thickBot="1" x14ac:dyDescent="0.35">
      <c r="A19" s="40" t="s">
        <v>79</v>
      </c>
      <c r="B19" s="4" t="b">
        <v>1</v>
      </c>
      <c r="C19" s="146"/>
    </row>
  </sheetData>
  <sheetProtection algorithmName="SHA-512" hashValue="W2rn3j4NHPCbXNfAiUzzDXqPa9TWV72J8ML65YksJMHCT/kBdv3xglJcSC8ggmP69e6pOzCnijg0oMFC9Djq/g==" saltValue="XsCilLsCKGtqGjPAYG+qag==" spinCount="100000" sheet="1" selectLockedCells="1" selectUnlockedCells="1"/>
  <mergeCells count="13">
    <mergeCell ref="C16:C19"/>
    <mergeCell ref="J3:L3"/>
    <mergeCell ref="J1:M1"/>
    <mergeCell ref="J2:L2"/>
    <mergeCell ref="C4:C13"/>
    <mergeCell ref="A1:C1"/>
    <mergeCell ref="E1:H1"/>
    <mergeCell ref="E2:G2"/>
    <mergeCell ref="B2:C2"/>
    <mergeCell ref="J4:L4"/>
    <mergeCell ref="J5:L5"/>
    <mergeCell ref="J6:L6"/>
    <mergeCell ref="J7:L7"/>
  </mergeCells>
  <dataValidations xWindow="1521" yWindow="369" count="7">
    <dataValidation allowBlank="1" showInputMessage="1" showErrorMessage="1" promptTitle="Erstattungsbetrag" prompt="Bis einschließlich diesem Betrag wird das komplette Startgeld erstattet." sqref="E2:H2" xr:uid="{00000000-0002-0000-0200-000000000000}"/>
    <dataValidation allowBlank="1" showInputMessage="1" showErrorMessage="1" prompt="Diese Anzahl legt fest, wieviel Rennen absolviert werden müssen um ein Kleidungsstück erstattet zu bekommen." sqref="J2:L2" xr:uid="{00000000-0002-0000-0200-000001000000}"/>
    <dataValidation allowBlank="1" showInputMessage="1" showErrorMessage="1" prompt="Dieser Wert legt fest, wieviel Kleidungsstücke ein Fahrer in einer Saison maximal erstattet bekommen kann." sqref="J3:L7" xr:uid="{00000000-0002-0000-0200-000002000000}"/>
    <dataValidation allowBlank="1" showInputMessage="1" showErrorMessage="1" prompt="Diese Anzahl legt die obere Grenze fest, wieviel Rennen absolviert werden müssen um als aktives Mitglied II zu gelten." sqref="M4" xr:uid="{BB4AA02C-01CC-4DC3-B26D-05A5CDB69C24}"/>
    <dataValidation allowBlank="1" showInputMessage="1" showErrorMessage="1" prompt="Diese Anzahl gibt aus, ab wieviel Rennen man sich um ein aktives Mitglied III handelt." sqref="M5" xr:uid="{1936C8E8-E46D-4E66-B37E-EDB6D5E3DA24}"/>
    <dataValidation allowBlank="1" showInputMessage="1" showErrorMessage="1" prompt="Diese Anzahl legt die obere Grenze fest, wieviel Rennen absolviert werden müssen um als passives Mitglied zu gelten." sqref="M2" xr:uid="{9F33752B-1AB2-4D18-A7A2-804ECF2B6DEF}"/>
    <dataValidation allowBlank="1" showInputMessage="1" showErrorMessage="1" prompt="Diese Anzahl legt die obere Grenze fest, wieviel Rennen absolviert werden müssen um als aktives Mitglied I zu gelten." sqref="M3" xr:uid="{9D923AD7-1EF7-4675-A70E-2D54C87D2467}"/>
  </dataValidations>
  <pageMargins left="0.7" right="0.7" top="0.78740157499999996" bottom="0.78740157499999996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B q l I T S m p c n W o A A A A + Q A A A B I A H A B D b 2 5 m a W c v U G F j a 2 F n Z S 5 4 b W w g o h g A K K A U A A A A A A A A A A A A A A A A A A A A A A A A A A A A h Y / R C o I w G I V f R X b v N i d G y O + 8 q O 4 S g i C 6 H X P p S G e 4 2 X y 3 L n q k X i G h r O 6 6 P I f v w H c e t z v k Y 9 s E V 9 V b 3 Z k M R Z i i Q B n Z l d p U G R r c K V y i n M N O y L O o V D D B x q a j 1 R m q n b u k h H j v s Y 9 x 1 1 e E U R q R Y 7 H d y 1 q 1 I t T G O m G k Q p 9 V + X + F O B x e M p z h Z I E T y m I c R Z Q B m X s o t P k y b F L G F M h P C a u h c U O v e K n C 9 Q b I H I G 8 b / A n U E s D B B Q A A g A I A A a p S E 0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G q U h N K I p H u A 4 A A A A R A A A A E w A c A E Z v c m 1 1 b G F z L 1 N l Y 3 R p b 2 4 x L m 0 g o h g A K K A U A A A A A A A A A A A A A A A A A A A A A A A A A A A A K 0 5 N L s n M z 1 M I h t C G 1 g B Q S w E C L Q A U A A I A C A A G q U h N K a l y d a g A A A D 5 A A A A E g A A A A A A A A A A A A A A A A A A A A A A Q 2 9 u Z m l n L 1 B h Y 2 t h Z 2 U u e G 1 s U E s B A i 0 A F A A C A A g A B q l I T Q / K 6 a u k A A A A 6 Q A A A B M A A A A A A A A A A A A A A A A A 9 A A A A F t D b 2 5 0 Z W 5 0 X 1 R 5 c G V z X S 5 4 b W x Q S w E C L Q A U A A I A C A A G q U h N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u a U G l r y P Y k u 3 K N K o c B O c 9 w A A A A A C A A A A A A A Q Z g A A A A E A A C A A A A C D 5 M F N e 7 T r K n l M p x k J c Y 0 X P u P 3 I J Z M X F V f B r i F q q z 2 q A A A A A A O g A A A A A I A A C A A A A B / j E w e Z 2 6 2 E P u A p / J n h t r y Z x h G 7 n C y 4 m R s g q 6 6 K L Q z H 1 A A A A B y T 5 f m + M r J H H S X T 5 7 7 k V Y 8 M a i P i E u c v t 9 U R 3 W u 6 G f O 3 U K G L j 6 H p L q k 2 W 7 s / m 1 L e Q F J I n s i x x a c q f h / V X S / L A W p V P E n 6 2 8 Z 8 D 6 s S L 3 x B A / 4 q U A A A A D a 3 0 F b G H K K D P O Y h G j V u N o W 2 L C U 4 q T O j h i o a Z 5 Q o j C l L 4 R T q 0 A T s d c P C x A a e o Q P m u V E P U K 6 I U Q h I p g h S G M b G 1 R 5 < / D a t a M a s h u p > 
</file>

<file path=customXml/itemProps1.xml><?xml version="1.0" encoding="utf-8"?>
<ds:datastoreItem xmlns:ds="http://schemas.openxmlformats.org/officeDocument/2006/customXml" ds:itemID="{37D36E2C-5DEE-49BE-8998-57E800E909B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13</vt:i4>
      </vt:variant>
    </vt:vector>
  </HeadingPairs>
  <TitlesOfParts>
    <vt:vector size="16" baseType="lpstr">
      <vt:lpstr>Rennprotokoll</vt:lpstr>
      <vt:lpstr>Informationen</vt:lpstr>
      <vt:lpstr>Einstellungen</vt:lpstr>
      <vt:lpstr>Anzahl_Punktestufen</vt:lpstr>
      <vt:lpstr>Anzahl_Tätigkeiten</vt:lpstr>
      <vt:lpstr>Anzahl_Wettkampf</vt:lpstr>
      <vt:lpstr>Disziplin</vt:lpstr>
      <vt:lpstr>Rennprotokoll!Druckbereich</vt:lpstr>
      <vt:lpstr>Erstattungsbetrag</vt:lpstr>
      <vt:lpstr>Punktestufe_eins</vt:lpstr>
      <vt:lpstr>Punktestufe_weitere</vt:lpstr>
      <vt:lpstr>Rennen_Trikot</vt:lpstr>
      <vt:lpstr>Trikot_eins</vt:lpstr>
      <vt:lpstr>Trikot_max</vt:lpstr>
      <vt:lpstr>Trikot_Null</vt:lpstr>
      <vt:lpstr>Trikot_zwei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</dc:creator>
  <cp:lastModifiedBy>stasgroe</cp:lastModifiedBy>
  <cp:lastPrinted>2019-02-16T14:56:24Z</cp:lastPrinted>
  <dcterms:created xsi:type="dcterms:W3CDTF">2018-10-03T15:26:43Z</dcterms:created>
  <dcterms:modified xsi:type="dcterms:W3CDTF">2024-06-24T15:58:21Z</dcterms:modified>
</cp:coreProperties>
</file>